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28380" windowHeight="119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<sst xmlns="http://schemas.openxmlformats.org/spreadsheetml/2006/main" count="308" uniqueCount="194">
  <si>
    <t>Приложенние к Решению № 38</t>
  </si>
  <si>
    <t>МС МО "Купчино" от 14.08.2015г.</t>
  </si>
  <si>
    <t xml:space="preserve"> Ведомственная структура расходов</t>
  </si>
  <si>
    <t xml:space="preserve"> бюджета муниципального образования "Купчино" </t>
  </si>
  <si>
    <t>за I полугодие 2015 года.</t>
  </si>
  <si>
    <t>(В тыс. руб.)</t>
  </si>
  <si>
    <t>НАИМЕНОВАНИЕ СТАТЕЙ</t>
  </si>
  <si>
    <t>КОД</t>
  </si>
  <si>
    <t>Код</t>
  </si>
  <si>
    <t>Утверждено на 2015 год</t>
  </si>
  <si>
    <t>Исполнено</t>
  </si>
  <si>
    <t>% исполнения</t>
  </si>
  <si>
    <t>Общегосударственные вопросы</t>
  </si>
  <si>
    <t>000</t>
  </si>
  <si>
    <t>0100</t>
  </si>
  <si>
    <t>Содержание органов МСУ</t>
  </si>
  <si>
    <t>Муниципальный Совет внутригородского муниципального образования муниципальный округ Купчино</t>
  </si>
  <si>
    <t>1.</t>
  </si>
  <si>
    <t>Функционирование высшего должностного лица  субъекта Российской Федерации и муниципального образования</t>
  </si>
  <si>
    <t>0102</t>
  </si>
  <si>
    <t>1.1.</t>
  </si>
  <si>
    <t>Глава муниципального образования</t>
  </si>
  <si>
    <t>1.1.1.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</si>
  <si>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</si>
  <si>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2.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</si>
  <si>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</si>
  <si>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</si>
  <si>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2.1.</t>
  </si>
  <si>
    <t>Депутаты представительного органа муниципального  образования</t>
  </si>
  <si>
    <t>2.1.1.</t>
  </si>
  <si>
    <t>Депутаты, осуществляющие свою деятельность на постоянной основе</t>
  </si>
  <si>
    <t>2.1.1.2.</t>
  </si>
  <si>
    <t>2.1.1.3.</t>
  </si>
  <si>
    <t>Компенсация депутатам, осуществляющим свои полномочия на непостоянной основе</t>
  </si>
  <si>
    <t>2.1.1.4.</t>
  </si>
  <si>
    <t>2.2.</t>
  </si>
  <si>
    <t>Аппарат представительного органа муниципального образования</t>
  </si>
  <si>
    <t>2.2.1.</t>
  </si>
  <si>
    <t>2.2.3.</t>
  </si>
  <si>
    <t>Иные бюджетные ассигнования</t>
  </si>
  <si>
    <t>Местная администрация внутригородского муниципального образования Санкт-Петербурга муниципальный округ Купчино</t>
  </si>
  <si>
    <t>3.</t>
  </si>
  <si>
    <t xml:space="preserve">Функционирование Правительства Российской  Федерации,  высших исполнительных органов государственной власти субъектов Российской Федерации, местных администраций </t>
  </si>
  <si>
    <t>973</t>
  </si>
  <si>
    <t>0104</t>
  </si>
  <si>
    <t>3.1.</t>
  </si>
  <si>
    <t>Глава местной администрации</t>
  </si>
  <si>
    <t>3.1.1.</t>
  </si>
  <si>
    <t>3.2.</t>
  </si>
  <si>
    <t>Аппарат исполнительного органа муниципального образования</t>
  </si>
  <si>
    <t>3.2.1.</t>
  </si>
  <si>
    <t>Закупка товаров, работ и услуг для государственных (муниципальных) нужд</t>
  </si>
  <si>
    <t>3.2.2.</t>
  </si>
  <si>
    <t>3.3.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</si>
  <si>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</si>
  <si>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3.3.1.</t>
  </si>
  <si>
    <t>4.</t>
  </si>
  <si>
    <t>Резервные фонды</t>
  </si>
  <si>
    <t>0111</t>
  </si>
  <si>
    <t>4.1.</t>
  </si>
  <si>
    <t xml:space="preserve">Резервный фонд местной администрации  </t>
  </si>
  <si>
    <t>4.1.1.</t>
  </si>
  <si>
    <t>5.</t>
  </si>
  <si>
    <t>Другие общегосударственные вопросы</t>
  </si>
  <si>
    <t>0113</t>
  </si>
  <si>
    <t>5.1.</t>
  </si>
  <si>
    <t>Формирование архивных фондов органов местного самоуправления, муниципальных предприятий и учреждений</t>
  </si>
  <si>
    <t>5.1.1.</t>
  </si>
  <si>
    <t>5.1.2.</t>
  </si>
  <si>
    <t>Формирование и размещение муниципального заказа</t>
  </si>
  <si>
    <t>5.1.2.1.</t>
  </si>
  <si>
    <t>5.1.3.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</si>
  <si>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</si>
  <si>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5.1.3.1.</t>
  </si>
  <si>
    <t xml:space="preserve">Национальная безопасность и правоохранительная деятельность </t>
  </si>
  <si>
    <t>0300</t>
  </si>
  <si>
    <t>6.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</si>
  <si>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</si>
  <si>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</si>
  <si>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6.1.</t>
  </si>
  <si>
    <t>Проведение подготовки и обучения неработающего населения способам защиты и действиям в чрезвычайных  ситуациях</t>
  </si>
  <si>
    <t>6.1.1.</t>
  </si>
  <si>
    <t>ЖИЛИЩНО-КОММУНАЛЬНОЕ ХОЗЯЙСТВО</t>
  </si>
  <si>
    <t>0500</t>
  </si>
  <si>
    <t>7.</t>
  </si>
  <si>
    <t>БЛАГОУСТРОЙСТВО</t>
  </si>
  <si>
    <t>0503</t>
  </si>
  <si>
    <t>7.1</t>
  </si>
  <si>
    <t>Текущий ремонт придомовых территорий, дворовых территорий, включая проезды и въезды, пешеходные дорожки.</t>
  </si>
  <si>
    <t>7.1.1.</t>
  </si>
  <si>
    <t>7.2</t>
  </si>
  <si>
    <t>Проведение мер по уширению территорий, дворов в целях организации дополнительных парковочных мест</t>
  </si>
  <si>
    <t>7.2.1.</t>
  </si>
  <si>
    <t>7.3</t>
  </si>
  <si>
    <t>Установка, содержание и ремонт ограждений газонов</t>
  </si>
  <si>
    <t>7.3.1.</t>
  </si>
  <si>
    <t>7.4.</t>
  </si>
  <si>
    <t xml:space="preserve">Установка и содержание малых архитектурных форм, уличной мебели и хозяйственно-бытового оборудования необходимого для благоустройства территории муниципального образования </t>
  </si>
  <si>
    <t>7.4.1.</t>
  </si>
  <si>
    <t>7.5.</t>
  </si>
  <si>
    <t xml:space="preserve">Озеленение  территорий зеленых насаждений внутриквартального озеленения </t>
  </si>
  <si>
    <t>7.5.1.</t>
  </si>
  <si>
    <t>7.6.</t>
  </si>
  <si>
    <t>Проведение санитарных рубок (в том числе удаление аварийных, больных деревьев и кустарников), реконструкция зеленых насаждений внутриквартального озеленения</t>
  </si>
  <si>
    <t>7.6.1.</t>
  </si>
  <si>
    <t>7.7.</t>
  </si>
  <si>
    <t>Создание зон отдыха, в том числе обустройство, содержание и уборка территорий детских площадок</t>
  </si>
  <si>
    <t>7.7.1.</t>
  </si>
  <si>
    <t>8.10.</t>
  </si>
  <si>
    <t>Обустройство, содержание и уборка территорий  спортивных площадок</t>
  </si>
  <si>
    <t>8.10.1.</t>
  </si>
  <si>
    <t>ОБРАЗОВАНИЕ</t>
  </si>
  <si>
    <t>0700</t>
  </si>
  <si>
    <t>8.</t>
  </si>
  <si>
    <t>Молодежная политика и оздоровление детей</t>
  </si>
  <si>
    <t>0707</t>
  </si>
  <si>
    <t>8.1.</t>
  </si>
  <si>
    <t>Проведение мероприятий  по военно-патриотическому воспитанию граждан на территории муниципального образования</t>
  </si>
  <si>
    <t>8.1.1.</t>
  </si>
  <si>
    <t>8.1.2.</t>
  </si>
  <si>
    <t>Предоставление субсидий бюджетным, автономным учреждениям и иным некоммерческим организациям</t>
  </si>
  <si>
    <t>8.2.</t>
  </si>
  <si>
    <t xml:space="preserve">Организация и проведение досуговых мероприятий для жителей муниципального образования </t>
  </si>
  <si>
    <t>8.3.</t>
  </si>
  <si>
    <t>Целевые программы муниципального образования</t>
  </si>
  <si>
    <t>8.3.1.</t>
  </si>
  <si>
    <t xml:space="preserve">Организация мероприятий по профилактике дорожно-транспортного травматизма на территории муниципального образования </t>
  </si>
  <si>
    <t>8.3.1.1.</t>
  </si>
  <si>
    <t>8.3.2.</t>
  </si>
  <si>
    <t>Организации мероприятий по профилактике правонарушений на территории муниципального образования</t>
  </si>
  <si>
    <t>8.3.2.1.</t>
  </si>
  <si>
    <t>8.3.3.</t>
  </si>
  <si>
    <t>Организация мероприятий по профилактике наркомании, формирование здорового образа жизни молодого поколения на территории муниципального образования</t>
  </si>
  <si>
    <t>8.3.3.1.</t>
  </si>
  <si>
    <t>8.3.4.</t>
  </si>
  <si>
    <t>Организация мероприятий по профилактике терроризма и экстремизма, а также в минимизации и (или) ликвидации последствий проявления терроризма и экстремизма на территории муниципального образования</t>
  </si>
  <si>
    <t>8.3.4.1.</t>
  </si>
  <si>
    <t>КУЛЬТУРА ,КИНЕМАТОГРАФИЯ</t>
  </si>
  <si>
    <t>0800</t>
  </si>
  <si>
    <t>9.</t>
  </si>
  <si>
    <t xml:space="preserve">Культура </t>
  </si>
  <si>
    <t>0801</t>
  </si>
  <si>
    <t>9.1.</t>
  </si>
  <si>
    <t>Организация  и проведение местных и участие в организации и проведении городских праздничных и иных зрелищных мероприятий</t>
  </si>
  <si>
    <t>9.1.1.</t>
  </si>
  <si>
    <t>9.2.</t>
  </si>
  <si>
    <t>Содержание и обеспечение деятельности муниципального учреждения культуры муниципального учреждения культуры  (МУК) "Наш дом"</t>
  </si>
  <si>
    <t>9.2.1.</t>
  </si>
  <si>
    <t>Выполнение функций бюджетными учреждениями-ми</t>
  </si>
  <si>
    <t>9.2.1.1.</t>
  </si>
  <si>
    <t>10.</t>
  </si>
  <si>
    <t>Социальная политика</t>
  </si>
  <si>
    <t>1000</t>
  </si>
  <si>
    <t>10.1.</t>
  </si>
  <si>
    <t>Социальное обеспечение населения</t>
  </si>
  <si>
    <t>1003</t>
  </si>
  <si>
    <t>10.1.1.</t>
  </si>
  <si>
    <t>Расходы на предоставление доплат к пенсии лицам, замещавшим муниципальные должности и должности муниципальной службы</t>
  </si>
  <si>
    <t>10.1.1.1.</t>
  </si>
  <si>
    <t>Социальное обеспечение и иные выплаты населению</t>
  </si>
  <si>
    <t>11.</t>
  </si>
  <si>
    <t>Охрана семьи и детства</t>
  </si>
  <si>
    <t>1004</t>
  </si>
  <si>
    <t>11.1.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</si>
  <si>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</si>
  <si>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11.1.1.</t>
  </si>
  <si>
    <t>11.1.2.</t>
  </si>
  <si>
    <t>11.2.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</si>
  <si>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</si>
  <si>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11.2.1.</t>
  </si>
  <si>
    <t>11.3.</t>
  </si>
  <si>
    <t>Вознаграждение, причитающееся приемному родителю</t>
  </si>
  <si>
    <t>11.3.1.</t>
  </si>
  <si>
    <t>Физическая культура и спорт</t>
  </si>
  <si>
    <t>1100</t>
  </si>
  <si>
    <t>12.1.</t>
  </si>
  <si>
    <t>Другие вопросы в области физической культуры и спорта</t>
  </si>
  <si>
    <t>1105</t>
  </si>
  <si>
    <t>12.1.1.</t>
  </si>
  <si>
    <t>Создание условий для развития на территории муниципального образования массовой физической культуры и спорта</t>
  </si>
  <si>
    <t>12.1.2.</t>
  </si>
  <si>
    <t>СРЕДСТВА МАССОВОЙ ИНФОРМАЦИИ</t>
  </si>
  <si>
    <t>1200</t>
  </si>
  <si>
    <t>13.</t>
  </si>
  <si>
    <t>Периодическая печать и издательства</t>
  </si>
  <si>
    <t>1202</t>
  </si>
  <si>
    <t>13.1.</t>
  </si>
  <si>
    <t>Расходные обязательства, связанные с  организацией и содержанием средств массовой информации</t>
  </si>
  <si>
    <t>13.1.1.</t>
  </si>
  <si>
    <t>13.2.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</si>
  <si>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актов, обсуждения проектов муниципальных правовых актов по вопросам местного значения, доведения до сведений жителей округа</t>
  </si>
  <si>
    <t>ИТОГО</t>
  </si>
  <si>
    <t>И.о.Главы местной администрации МО "Купчино"</t>
  </si>
  <si>
    <t>А.С.Орлова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</si>
</sst>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-* #,##0.0\ _р_._-;\-* #,##0.0\ _р_._-;_-* &quot;-&quot;?\ _р_._-;_-@_-"/>
    <numFmt numFmtId="166" formatCode="0.0"/>
    <numFmt numFmtId="167" formatCode="0;[Red]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name val="Arial Cyr"/>
      <family val="0"/>
    </font>
    <font>
      <i/>
      <sz val="9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sz val="12"/>
      <name val="Arial Cyr"/>
      <family val="0"/>
    </font>
    <font>
      <sz val="9"/>
      <name val="Arial Cyr"/>
      <family val="0"/>
    </font>
    <font>
      <sz val="7"/>
      <name val="Arial Cyr"/>
      <family val="0"/>
    </font>
    <font>
      <i/>
      <sz val="12"/>
      <name val="Arial Cyr"/>
      <family val="0"/>
    </font>
    <font>
      <i/>
      <sz val="7"/>
      <name val="Arial Cyr"/>
      <family val="0"/>
    </font>
    <font>
      <i/>
      <sz val="11"/>
      <name val="Arial Cyr"/>
      <family val="0"/>
    </font>
    <font>
      <i/>
      <sz val="11"/>
      <name val="Arial"/>
      <family val="2"/>
    </font>
    <font>
      <i/>
      <sz val="12"/>
      <color indexed="12"/>
      <name val="Times New Roman"/>
      <family val="1"/>
    </font>
    <font>
      <sz val="10"/>
      <color indexed="60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8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18" fillId="0" borderId="0" xfId="52" applyFont="1">
      <alignment/>
      <protection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 horizontal="center"/>
      <protection/>
    </xf>
    <xf numFmtId="0" fontId="21" fillId="33" borderId="0" xfId="52" applyFont="1" applyFill="1" applyAlignment="1">
      <alignment/>
      <protection/>
    </xf>
    <xf numFmtId="0" fontId="22" fillId="33" borderId="0" xfId="52" applyFont="1" applyFill="1" applyAlignment="1">
      <alignment horizontal="center"/>
      <protection/>
    </xf>
    <xf numFmtId="0" fontId="23" fillId="33" borderId="0" xfId="52" applyFont="1" applyFill="1" applyAlignment="1">
      <alignment horizontal="center"/>
      <protection/>
    </xf>
    <xf numFmtId="164" fontId="23" fillId="33" borderId="0" xfId="42" applyNumberFormat="1" applyFont="1" applyFill="1" applyAlignment="1">
      <alignment horizontal="center"/>
    </xf>
    <xf numFmtId="0" fontId="24" fillId="33" borderId="0" xfId="52" applyFont="1" applyFill="1" applyBorder="1" applyAlignment="1">
      <alignment horizontal="center"/>
      <protection/>
    </xf>
    <xf numFmtId="0" fontId="21" fillId="33" borderId="0" xfId="52" applyFont="1" applyFill="1" applyBorder="1" applyAlignment="1">
      <alignment horizontal="center"/>
      <protection/>
    </xf>
    <xf numFmtId="0" fontId="25" fillId="33" borderId="10" xfId="52" applyFont="1" applyFill="1" applyBorder="1" applyAlignment="1">
      <alignment horizontal="center"/>
      <protection/>
    </xf>
    <xf numFmtId="0" fontId="22" fillId="33" borderId="11" xfId="52" applyFont="1" applyFill="1" applyBorder="1" applyAlignment="1">
      <alignment horizontal="center"/>
      <protection/>
    </xf>
    <xf numFmtId="0" fontId="18" fillId="33" borderId="11" xfId="52" applyFont="1" applyFill="1" applyBorder="1" applyAlignment="1">
      <alignment horizontal="center"/>
      <protection/>
    </xf>
    <xf numFmtId="0" fontId="18" fillId="0" borderId="12" xfId="52" applyFont="1" applyBorder="1">
      <alignment/>
      <protection/>
    </xf>
    <xf numFmtId="0" fontId="22" fillId="33" borderId="12" xfId="52" applyFont="1" applyFill="1" applyBorder="1" applyAlignment="1">
      <alignment horizontal="center"/>
      <protection/>
    </xf>
    <xf numFmtId="0" fontId="26" fillId="33" borderId="12" xfId="52" applyFont="1" applyFill="1" applyBorder="1" applyAlignment="1">
      <alignment wrapText="1"/>
      <protection/>
    </xf>
    <xf numFmtId="49" fontId="18" fillId="33" borderId="12" xfId="52" applyNumberFormat="1" applyFont="1" applyFill="1" applyBorder="1" applyAlignment="1">
      <alignment horizontal="right"/>
      <protection/>
    </xf>
    <xf numFmtId="49" fontId="18" fillId="33" borderId="12" xfId="52" applyNumberFormat="1" applyFont="1" applyFill="1" applyBorder="1" applyAlignment="1">
      <alignment horizontal="center"/>
      <protection/>
    </xf>
    <xf numFmtId="165" fontId="27" fillId="33" borderId="12" xfId="52" applyNumberFormat="1" applyFont="1" applyFill="1" applyBorder="1" applyAlignment="1">
      <alignment horizontal="center"/>
      <protection/>
    </xf>
    <xf numFmtId="165" fontId="27" fillId="33" borderId="12" xfId="52" applyNumberFormat="1" applyFont="1" applyFill="1" applyBorder="1">
      <alignment/>
      <protection/>
    </xf>
    <xf numFmtId="49" fontId="18" fillId="33" borderId="12" xfId="52" applyNumberFormat="1" applyFont="1" applyFill="1" applyBorder="1">
      <alignment/>
      <protection/>
    </xf>
    <xf numFmtId="165" fontId="19" fillId="33" borderId="12" xfId="52" applyNumberFormat="1" applyFont="1" applyFill="1" applyBorder="1" applyAlignment="1">
      <alignment horizontal="right"/>
      <protection/>
    </xf>
    <xf numFmtId="165" fontId="27" fillId="33" borderId="12" xfId="52" applyNumberFormat="1" applyFont="1" applyFill="1" applyBorder="1" applyAlignment="1">
      <alignment horizontal="right"/>
      <protection/>
    </xf>
    <xf numFmtId="166" fontId="18" fillId="0" borderId="0" xfId="52" applyNumberFormat="1" applyFont="1">
      <alignment/>
      <protection/>
    </xf>
    <xf numFmtId="0" fontId="26" fillId="33" borderId="12" xfId="52" applyFont="1" applyFill="1" applyBorder="1" applyAlignment="1">
      <alignment horizontal="left" wrapText="1"/>
      <protection/>
    </xf>
    <xf numFmtId="0" fontId="18" fillId="33" borderId="12" xfId="52" applyFont="1" applyFill="1" applyBorder="1">
      <alignment/>
      <protection/>
    </xf>
    <xf numFmtId="0" fontId="18" fillId="33" borderId="12" xfId="52" applyFont="1" applyFill="1" applyBorder="1" applyAlignment="1">
      <alignment horizontal="center"/>
      <protection/>
    </xf>
    <xf numFmtId="16" fontId="18" fillId="33" borderId="12" xfId="52" applyNumberFormat="1" applyFont="1" applyFill="1" applyBorder="1" applyAlignment="1">
      <alignment horizontal="center"/>
      <protection/>
    </xf>
    <xf numFmtId="16" fontId="22" fillId="33" borderId="12" xfId="52" applyNumberFormat="1" applyFont="1" applyFill="1" applyBorder="1" applyAlignment="1">
      <alignment horizontal="center"/>
      <protection/>
    </xf>
    <xf numFmtId="0" fontId="28" fillId="33" borderId="12" xfId="52" applyFont="1" applyFill="1" applyBorder="1" applyAlignment="1">
      <alignment horizontal="center"/>
      <protection/>
    </xf>
    <xf numFmtId="16" fontId="29" fillId="33" borderId="12" xfId="52" applyNumberFormat="1" applyFont="1" applyFill="1" applyBorder="1" applyAlignment="1">
      <alignment horizontal="center"/>
      <protection/>
    </xf>
    <xf numFmtId="0" fontId="29" fillId="33" borderId="12" xfId="52" applyFont="1" applyFill="1" applyBorder="1" applyAlignment="1">
      <alignment horizontal="center"/>
      <protection/>
    </xf>
    <xf numFmtId="165" fontId="27" fillId="0" borderId="12" xfId="52" applyNumberFormat="1" applyFont="1" applyFill="1" applyBorder="1">
      <alignment/>
      <protection/>
    </xf>
    <xf numFmtId="16" fontId="28" fillId="33" borderId="12" xfId="52" applyNumberFormat="1" applyFont="1" applyFill="1" applyBorder="1" applyAlignment="1">
      <alignment horizontal="center"/>
      <protection/>
    </xf>
    <xf numFmtId="14" fontId="28" fillId="33" borderId="12" xfId="52" applyNumberFormat="1" applyFont="1" applyFill="1" applyBorder="1" applyAlignment="1">
      <alignment horizontal="center"/>
      <protection/>
    </xf>
    <xf numFmtId="14" fontId="29" fillId="33" borderId="12" xfId="52" applyNumberFormat="1" applyFont="1" applyFill="1" applyBorder="1" applyAlignment="1">
      <alignment horizontal="center"/>
      <protection/>
    </xf>
    <xf numFmtId="165" fontId="27" fillId="0" borderId="12" xfId="52" applyNumberFormat="1" applyFont="1" applyFill="1" applyBorder="1" applyAlignment="1">
      <alignment horizontal="right"/>
      <protection/>
    </xf>
    <xf numFmtId="49" fontId="29" fillId="33" borderId="12" xfId="52" applyNumberFormat="1" applyFont="1" applyFill="1" applyBorder="1" applyAlignment="1">
      <alignment horizontal="center"/>
      <protection/>
    </xf>
    <xf numFmtId="0" fontId="25" fillId="33" borderId="12" xfId="52" applyFont="1" applyFill="1" applyBorder="1">
      <alignment/>
      <protection/>
    </xf>
    <xf numFmtId="49" fontId="25" fillId="33" borderId="12" xfId="52" applyNumberFormat="1" applyFont="1" applyFill="1" applyBorder="1" applyAlignment="1">
      <alignment horizontal="center"/>
      <protection/>
    </xf>
    <xf numFmtId="165" fontId="30" fillId="33" borderId="12" xfId="52" applyNumberFormat="1" applyFont="1" applyFill="1" applyBorder="1">
      <alignment/>
      <protection/>
    </xf>
    <xf numFmtId="0" fontId="25" fillId="0" borderId="0" xfId="52" applyFont="1">
      <alignment/>
      <protection/>
    </xf>
    <xf numFmtId="0" fontId="22" fillId="0" borderId="0" xfId="52" applyFont="1">
      <alignment/>
      <protection/>
    </xf>
    <xf numFmtId="49" fontId="31" fillId="33" borderId="12" xfId="52" applyNumberFormat="1" applyFont="1" applyFill="1" applyBorder="1" applyAlignment="1">
      <alignment horizontal="center"/>
      <protection/>
    </xf>
    <xf numFmtId="0" fontId="32" fillId="33" borderId="12" xfId="52" applyFont="1" applyFill="1" applyBorder="1">
      <alignment/>
      <protection/>
    </xf>
    <xf numFmtId="49" fontId="19" fillId="33" borderId="12" xfId="52" applyNumberFormat="1" applyFont="1" applyFill="1" applyBorder="1" applyAlignment="1">
      <alignment horizontal="center"/>
      <protection/>
    </xf>
    <xf numFmtId="49" fontId="28" fillId="33" borderId="12" xfId="52" applyNumberFormat="1" applyFont="1" applyFill="1" applyBorder="1" applyAlignment="1">
      <alignment horizontal="center"/>
      <protection/>
    </xf>
    <xf numFmtId="0" fontId="19" fillId="33" borderId="12" xfId="52" applyFont="1" applyFill="1" applyBorder="1">
      <alignment/>
      <protection/>
    </xf>
    <xf numFmtId="0" fontId="19" fillId="33" borderId="12" xfId="52" applyFont="1" applyFill="1" applyBorder="1" applyAlignment="1">
      <alignment horizontal="center"/>
      <protection/>
    </xf>
    <xf numFmtId="0" fontId="33" fillId="33" borderId="12" xfId="52" applyFont="1" applyFill="1" applyBorder="1" applyAlignment="1">
      <alignment wrapText="1"/>
      <protection/>
    </xf>
    <xf numFmtId="14" fontId="22" fillId="33" borderId="12" xfId="52" applyNumberFormat="1" applyFont="1" applyFill="1" applyBorder="1" applyAlignment="1">
      <alignment horizontal="center"/>
      <protection/>
    </xf>
    <xf numFmtId="49" fontId="22" fillId="0" borderId="0" xfId="52" applyNumberFormat="1" applyFont="1" applyFill="1" applyBorder="1" applyAlignment="1">
      <alignment horizontal="center"/>
      <protection/>
    </xf>
    <xf numFmtId="0" fontId="22" fillId="0" borderId="0" xfId="52" applyFont="1" applyFill="1" applyBorder="1" applyAlignment="1">
      <alignment horizontal="center"/>
      <protection/>
    </xf>
    <xf numFmtId="166" fontId="34" fillId="0" borderId="0" xfId="52" applyNumberFormat="1" applyFont="1" applyBorder="1" applyAlignment="1">
      <alignment horizontal="right" vertical="top" wrapText="1"/>
      <protection/>
    </xf>
    <xf numFmtId="0" fontId="22" fillId="0" borderId="0" xfId="52" applyFont="1" applyBorder="1" applyAlignment="1">
      <alignment horizontal="center"/>
      <protection/>
    </xf>
    <xf numFmtId="0" fontId="35" fillId="0" borderId="0" xfId="52" applyFont="1" applyFill="1" applyBorder="1">
      <alignment/>
      <protection/>
    </xf>
    <xf numFmtId="0" fontId="22" fillId="0" borderId="0" xfId="52" applyFont="1" applyFill="1" applyBorder="1">
      <alignment/>
      <protection/>
    </xf>
    <xf numFmtId="0" fontId="18" fillId="0" borderId="0" xfId="52" applyFont="1" applyBorder="1">
      <alignment/>
      <protection/>
    </xf>
    <xf numFmtId="0" fontId="26" fillId="33" borderId="12" xfId="52" applyFont="1" applyFill="1" applyBorder="1" applyAlignment="1">
      <alignment vertical="top" wrapText="1"/>
      <protection/>
    </xf>
    <xf numFmtId="167" fontId="29" fillId="33" borderId="12" xfId="52" applyNumberFormat="1" applyFont="1" applyFill="1" applyBorder="1" applyAlignment="1">
      <alignment horizontal="center"/>
      <protection/>
    </xf>
    <xf numFmtId="0" fontId="18" fillId="33" borderId="0" xfId="52" applyFont="1" applyFill="1" applyBorder="1" applyAlignment="1">
      <alignment wrapText="1"/>
      <protection/>
    </xf>
    <xf numFmtId="0" fontId="20" fillId="0" borderId="0" xfId="52" applyFont="1">
      <alignment/>
      <protection/>
    </xf>
    <xf numFmtId="0" fontId="18" fillId="0" borderId="12" xfId="52" applyFont="1" applyBorder="1" applyAlignment="1">
      <alignment horizontal="center"/>
      <protection/>
    </xf>
    <xf numFmtId="0" fontId="26" fillId="0" borderId="12" xfId="52" applyFont="1" applyFill="1" applyBorder="1">
      <alignment/>
      <protection/>
    </xf>
    <xf numFmtId="0" fontId="18" fillId="0" borderId="12" xfId="52" applyFont="1" applyFill="1" applyBorder="1">
      <alignment/>
      <protection/>
    </xf>
    <xf numFmtId="165" fontId="27" fillId="0" borderId="12" xfId="52" applyNumberFormat="1" applyFont="1" applyBorder="1">
      <alignment/>
      <protection/>
    </xf>
    <xf numFmtId="0" fontId="18" fillId="0" borderId="0" xfId="52" applyFont="1" applyFill="1" applyBorder="1">
      <alignment/>
      <protection/>
    </xf>
    <xf numFmtId="0" fontId="18" fillId="0" borderId="0" xfId="52" applyFont="1" applyBorder="1" applyAlignment="1">
      <alignment horizontal="center"/>
      <protection/>
    </xf>
    <xf numFmtId="166" fontId="19" fillId="0" borderId="0" xfId="52" applyNumberFormat="1" applyFont="1">
      <alignment/>
      <protection/>
    </xf>
    <xf numFmtId="166" fontId="25" fillId="0" borderId="0" xfId="52" applyNumberFormat="1" applyFont="1" applyAlignment="1">
      <alignment/>
      <protection/>
    </xf>
    <xf numFmtId="0" fontId="19" fillId="0" borderId="0" xfId="52" applyFont="1">
      <alignment/>
      <protection/>
    </xf>
    <xf numFmtId="0" fontId="18" fillId="0" borderId="0" xfId="52" applyFont="1" applyAlignment="1">
      <alignment horizontal="center"/>
      <protection/>
    </xf>
    <xf numFmtId="0" fontId="18" fillId="0" borderId="0" xfId="52" applyFont="1" applyAlignment="1">
      <alignment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15"/>
  <sheetViews>
    <sheetView tabSelected="1" zoomScalePageLayoutView="0" workbookViewId="0" topLeftCell="A1">
      <selection activeCell="H12" sqref="H12"/>
    </sheetView>
  </sheetViews>
  <sheetFormatPr defaultColWidth="9.140625" defaultRowHeight="15"/>
  <cols>
    <col min="1" max="1" width="6.421875" style="1" customWidth="1"/>
    <col min="2" max="2" width="57.28125" style="70" customWidth="1"/>
    <col min="3" max="3" width="6.00390625" style="1" customWidth="1"/>
    <col min="4" max="4" width="7.00390625" style="1" customWidth="1"/>
    <col min="5" max="5" width="13.8515625" style="1" customWidth="1"/>
    <col min="6" max="6" width="14.28125" style="1" bestFit="1" customWidth="1"/>
    <col min="7" max="7" width="13.57421875" style="1" customWidth="1"/>
    <col min="8" max="8" width="34.28125" style="1" customWidth="1"/>
    <col min="9" max="16384" width="9.140625" style="1" customWidth="1"/>
  </cols>
  <sheetData>
    <row r="1" spans="2:7" ht="14.25" customHeight="1">
      <c r="B1" s="2"/>
      <c r="C1" s="2"/>
      <c r="D1" s="2"/>
      <c r="E1" s="3" t="s">
        <v>0</v>
      </c>
      <c r="F1" s="3"/>
      <c r="G1" s="3"/>
    </row>
    <row r="2" spans="1:7" ht="18">
      <c r="A2" s="4"/>
      <c r="B2" s="4"/>
      <c r="C2" s="4"/>
      <c r="D2" s="4"/>
      <c r="E2" s="3" t="s">
        <v>1</v>
      </c>
      <c r="F2" s="3"/>
      <c r="G2" s="3"/>
    </row>
    <row r="3" spans="1:5" ht="15.75">
      <c r="A3" s="5"/>
      <c r="B3" s="6" t="s">
        <v>2</v>
      </c>
      <c r="C3" s="6"/>
      <c r="D3" s="6"/>
      <c r="E3" s="6"/>
    </row>
    <row r="4" spans="1:6" ht="15.75">
      <c r="A4" s="5"/>
      <c r="B4" s="7" t="s">
        <v>3</v>
      </c>
      <c r="C4" s="7"/>
      <c r="D4" s="7"/>
      <c r="E4" s="7"/>
      <c r="F4" s="8"/>
    </row>
    <row r="5" spans="1:6" ht="15.75">
      <c r="A5" s="5"/>
      <c r="B5" s="6" t="s">
        <v>4</v>
      </c>
      <c r="C5" s="6"/>
      <c r="D5" s="6"/>
      <c r="E5" s="6"/>
      <c r="F5" s="8"/>
    </row>
    <row r="6" spans="1:6" ht="18">
      <c r="A6" s="5"/>
      <c r="B6" s="9"/>
      <c r="C6" s="9"/>
      <c r="D6" s="9"/>
      <c r="E6" s="10" t="s">
        <v>5</v>
      </c>
      <c r="F6" s="10"/>
    </row>
    <row r="7" spans="1:7" ht="12.75">
      <c r="A7" s="11"/>
      <c r="B7" s="12" t="s">
        <v>6</v>
      </c>
      <c r="C7" s="12" t="s">
        <v>7</v>
      </c>
      <c r="D7" s="12" t="s">
        <v>8</v>
      </c>
      <c r="E7" s="12" t="s">
        <v>9</v>
      </c>
      <c r="F7" s="13" t="s">
        <v>10</v>
      </c>
      <c r="G7" s="13" t="s">
        <v>11</v>
      </c>
    </row>
    <row r="8" spans="1:7" ht="15">
      <c r="A8" s="14"/>
      <c r="B8" s="15" t="s">
        <v>12</v>
      </c>
      <c r="C8" s="16" t="s">
        <v>13</v>
      </c>
      <c r="D8" s="17" t="s">
        <v>14</v>
      </c>
      <c r="E8" s="18">
        <f>E9+E31+E33+E36</f>
        <v>17660.2</v>
      </c>
      <c r="F8" s="19">
        <f>F9+F31+F33+F36</f>
        <v>8666.134999999998</v>
      </c>
      <c r="G8" s="19">
        <f>F8/E8*100</f>
        <v>49.07155638101492</v>
      </c>
    </row>
    <row r="9" spans="1:8" ht="15">
      <c r="A9" s="14"/>
      <c r="B9" s="15" t="s">
        <v>15</v>
      </c>
      <c r="C9" s="20"/>
      <c r="D9" s="17"/>
      <c r="E9" s="21">
        <f>E10+E24-E31</f>
        <v>16558.600000000002</v>
      </c>
      <c r="F9" s="22">
        <f>F10+F24-F31</f>
        <v>8548.134999999998</v>
      </c>
      <c r="G9" s="19">
        <f aca="true" t="shared" si="0" ref="G9:G72">F9/E9*100</f>
        <v>51.62353701399876</v>
      </c>
      <c r="H9" s="23"/>
    </row>
    <row r="10" spans="1:7" ht="42.75">
      <c r="A10" s="14"/>
      <c r="B10" s="24" t="s">
        <v>16</v>
      </c>
      <c r="C10" s="25">
        <v>887</v>
      </c>
      <c r="D10" s="26"/>
      <c r="E10" s="19">
        <f>E11+E14</f>
        <v>5077.8</v>
      </c>
      <c r="F10" s="19">
        <f>F11+F14</f>
        <v>2455.564</v>
      </c>
      <c r="G10" s="19">
        <f t="shared" si="0"/>
        <v>48.35881681042971</v>
      </c>
    </row>
    <row r="11" spans="1:7" ht="42.75">
      <c r="A11" s="27" t="s">
        <v>17</v>
      </c>
      <c r="B11" s="15" t="s">
        <v>18</v>
      </c>
      <c r="C11" s="25">
        <v>887</v>
      </c>
      <c r="D11" s="17" t="s">
        <v>19</v>
      </c>
      <c r="E11" s="22">
        <f>E12</f>
        <v>1117.4</v>
      </c>
      <c r="F11" s="22">
        <f>F12</f>
        <v>593.669</v>
      </c>
      <c r="G11" s="19">
        <f t="shared" si="0"/>
        <v>53.12949704671558</v>
      </c>
    </row>
    <row r="12" spans="1:7" ht="15">
      <c r="A12" s="28" t="s">
        <v>20</v>
      </c>
      <c r="B12" s="15" t="s">
        <v>21</v>
      </c>
      <c r="C12" s="25">
        <v>887</v>
      </c>
      <c r="D12" s="17" t="s">
        <v>19</v>
      </c>
      <c r="E12" s="19">
        <v>1117.4</v>
      </c>
      <c r="F12" s="19">
        <v>593.669</v>
      </c>
      <c r="G12" s="19">
        <f t="shared" si="0"/>
        <v>53.12949704671558</v>
      </c>
    </row>
    <row r="13" spans="1:7" ht="71.25">
      <c r="A13" s="28" t="s">
        <v>22</v>
      </c>
      <c r="B13" s="15" t="s">
        <v>23</v>
      </c>
      <c r="C13" s="25">
        <v>887</v>
      </c>
      <c r="D13" s="17" t="s">
        <v>19</v>
      </c>
      <c r="E13" s="19">
        <v>1117.4</v>
      </c>
      <c r="F13" s="19">
        <v>593.669</v>
      </c>
      <c r="G13" s="19">
        <f t="shared" si="0"/>
        <v>53.12949704671558</v>
      </c>
    </row>
    <row r="14" spans="1:7" ht="45.75" customHeight="1">
      <c r="A14" s="29" t="s">
        <v>24</v>
      </c>
      <c r="B14" s="15" t="s">
        <v>25</v>
      </c>
      <c r="C14" s="25">
        <v>887</v>
      </c>
      <c r="D14" s="17" t="s">
        <v>26</v>
      </c>
      <c r="E14" s="22">
        <f>E15+E20</f>
        <v>3960.4</v>
      </c>
      <c r="F14" s="22">
        <f>F15+F20</f>
        <v>1861.895</v>
      </c>
      <c r="G14" s="19">
        <f t="shared" si="0"/>
        <v>47.01280173719826</v>
      </c>
    </row>
    <row r="15" spans="1:7" ht="28.5">
      <c r="A15" s="28" t="s">
        <v>27</v>
      </c>
      <c r="B15" s="15" t="s">
        <v>28</v>
      </c>
      <c r="C15" s="25">
        <v>887</v>
      </c>
      <c r="D15" s="17" t="s">
        <v>26</v>
      </c>
      <c r="E15" s="19">
        <f>E17+E18</f>
        <v>1225.4</v>
      </c>
      <c r="F15" s="19">
        <f>F17+F18</f>
        <v>602.85</v>
      </c>
      <c r="G15" s="19">
        <f t="shared" si="0"/>
        <v>49.19618083890974</v>
      </c>
    </row>
    <row r="16" spans="1:7" ht="28.5">
      <c r="A16" s="28" t="s">
        <v>29</v>
      </c>
      <c r="B16" s="15" t="s">
        <v>30</v>
      </c>
      <c r="C16" s="25">
        <v>887</v>
      </c>
      <c r="D16" s="17" t="s">
        <v>26</v>
      </c>
      <c r="E16" s="19">
        <f>E17</f>
        <v>960.8</v>
      </c>
      <c r="F16" s="19">
        <f>F17</f>
        <v>493.825</v>
      </c>
      <c r="G16" s="19">
        <f t="shared" si="0"/>
        <v>51.397273105745214</v>
      </c>
    </row>
    <row r="17" spans="1:7" ht="71.25">
      <c r="A17" s="30" t="s">
        <v>31</v>
      </c>
      <c r="B17" s="15" t="s">
        <v>23</v>
      </c>
      <c r="C17" s="25">
        <v>887</v>
      </c>
      <c r="D17" s="17" t="s">
        <v>26</v>
      </c>
      <c r="E17" s="19">
        <v>960.8</v>
      </c>
      <c r="F17" s="19">
        <v>493.825</v>
      </c>
      <c r="G17" s="19">
        <f t="shared" si="0"/>
        <v>51.397273105745214</v>
      </c>
    </row>
    <row r="18" spans="1:7" ht="28.5">
      <c r="A18" s="31" t="s">
        <v>32</v>
      </c>
      <c r="B18" s="15" t="s">
        <v>33</v>
      </c>
      <c r="C18" s="25">
        <v>887</v>
      </c>
      <c r="D18" s="17" t="s">
        <v>26</v>
      </c>
      <c r="E18" s="22">
        <f>E19</f>
        <v>264.6</v>
      </c>
      <c r="F18" s="22">
        <f>F19</f>
        <v>109.025</v>
      </c>
      <c r="G18" s="19">
        <f t="shared" si="0"/>
        <v>41.2037037037037</v>
      </c>
    </row>
    <row r="19" spans="1:7" ht="71.25">
      <c r="A19" s="31" t="s">
        <v>34</v>
      </c>
      <c r="B19" s="15" t="s">
        <v>23</v>
      </c>
      <c r="C19" s="25">
        <v>887</v>
      </c>
      <c r="D19" s="17" t="s">
        <v>26</v>
      </c>
      <c r="E19" s="19">
        <v>264.6</v>
      </c>
      <c r="F19" s="19">
        <v>109.025</v>
      </c>
      <c r="G19" s="19">
        <f t="shared" si="0"/>
        <v>41.2037037037037</v>
      </c>
    </row>
    <row r="20" spans="1:7" ht="28.5">
      <c r="A20" s="14" t="s">
        <v>35</v>
      </c>
      <c r="B20" s="15" t="s">
        <v>36</v>
      </c>
      <c r="C20" s="25">
        <v>887</v>
      </c>
      <c r="D20" s="17" t="s">
        <v>26</v>
      </c>
      <c r="E20" s="19">
        <f>E21+E22</f>
        <v>2735</v>
      </c>
      <c r="F20" s="19">
        <f>F21+F22</f>
        <v>1259.045</v>
      </c>
      <c r="G20" s="19">
        <f t="shared" si="0"/>
        <v>46.0345521023766</v>
      </c>
    </row>
    <row r="21" spans="1:7" ht="71.25">
      <c r="A21" s="14" t="s">
        <v>37</v>
      </c>
      <c r="B21" s="15" t="s">
        <v>23</v>
      </c>
      <c r="C21" s="25">
        <v>887</v>
      </c>
      <c r="D21" s="17" t="s">
        <v>26</v>
      </c>
      <c r="E21" s="19">
        <v>2724</v>
      </c>
      <c r="F21" s="19">
        <v>1259.045</v>
      </c>
      <c r="G21" s="19">
        <f t="shared" si="0"/>
        <v>46.22044787077827</v>
      </c>
    </row>
    <row r="22" spans="1:7" ht="15">
      <c r="A22" s="28" t="s">
        <v>38</v>
      </c>
      <c r="B22" s="15" t="s">
        <v>39</v>
      </c>
      <c r="C22" s="25">
        <v>887</v>
      </c>
      <c r="D22" s="17" t="s">
        <v>26</v>
      </c>
      <c r="E22" s="32">
        <v>11</v>
      </c>
      <c r="F22" s="32"/>
      <c r="G22" s="19">
        <f t="shared" si="0"/>
        <v>0</v>
      </c>
    </row>
    <row r="23" spans="1:7" ht="42.75">
      <c r="A23" s="29"/>
      <c r="B23" s="24" t="s">
        <v>40</v>
      </c>
      <c r="C23" s="25">
        <v>973</v>
      </c>
      <c r="D23" s="17"/>
      <c r="E23" s="19">
        <f>E24+E33+E36+E44+E48+E66+E82+E88+E100+E105</f>
        <v>87012.90000000001</v>
      </c>
      <c r="F23" s="19">
        <f>F24+F33+F36+F44+F48+F66+F82+F88+F100+F105</f>
        <v>24425.483</v>
      </c>
      <c r="G23" s="19">
        <f t="shared" si="0"/>
        <v>28.071105548717483</v>
      </c>
    </row>
    <row r="24" spans="1:8" ht="57">
      <c r="A24" s="29" t="s">
        <v>41</v>
      </c>
      <c r="B24" s="15" t="s">
        <v>42</v>
      </c>
      <c r="C24" s="16" t="s">
        <v>43</v>
      </c>
      <c r="D24" s="17" t="s">
        <v>44</v>
      </c>
      <c r="E24" s="22">
        <f>E25+E27+E31</f>
        <v>11486.4</v>
      </c>
      <c r="F24" s="22">
        <f>F25+F27+F31</f>
        <v>6092.570999999999</v>
      </c>
      <c r="G24" s="19">
        <f t="shared" si="0"/>
        <v>53.04160572503134</v>
      </c>
      <c r="H24" s="23"/>
    </row>
    <row r="25" spans="1:7" ht="15">
      <c r="A25" s="33" t="s">
        <v>45</v>
      </c>
      <c r="B25" s="15" t="s">
        <v>46</v>
      </c>
      <c r="C25" s="25">
        <v>973</v>
      </c>
      <c r="D25" s="17" t="s">
        <v>44</v>
      </c>
      <c r="E25" s="19">
        <f>E26</f>
        <v>1117.4</v>
      </c>
      <c r="F25" s="19">
        <f>F26</f>
        <v>514.365</v>
      </c>
      <c r="G25" s="19">
        <f t="shared" si="0"/>
        <v>46.03230714157866</v>
      </c>
    </row>
    <row r="26" spans="1:7" ht="71.25">
      <c r="A26" s="30" t="s">
        <v>47</v>
      </c>
      <c r="B26" s="15" t="s">
        <v>23</v>
      </c>
      <c r="C26" s="25">
        <v>973</v>
      </c>
      <c r="D26" s="17" t="s">
        <v>44</v>
      </c>
      <c r="E26" s="19">
        <v>1117.4</v>
      </c>
      <c r="F26" s="19">
        <v>514.365</v>
      </c>
      <c r="G26" s="19">
        <f t="shared" si="0"/>
        <v>46.03230714157866</v>
      </c>
    </row>
    <row r="27" spans="1:8" ht="28.5">
      <c r="A27" s="29" t="s">
        <v>48</v>
      </c>
      <c r="B27" s="15" t="s">
        <v>49</v>
      </c>
      <c r="C27" s="25">
        <v>973</v>
      </c>
      <c r="D27" s="17" t="s">
        <v>44</v>
      </c>
      <c r="E27" s="19">
        <f>E28+E29+E30</f>
        <v>10363.4</v>
      </c>
      <c r="F27" s="19">
        <f>F28+F29+F30</f>
        <v>5578.205999999999</v>
      </c>
      <c r="G27" s="19">
        <f t="shared" si="0"/>
        <v>53.8260223478781</v>
      </c>
      <c r="H27" s="23"/>
    </row>
    <row r="28" spans="1:7" ht="71.25">
      <c r="A28" s="29"/>
      <c r="B28" s="15" t="s">
        <v>23</v>
      </c>
      <c r="C28" s="25">
        <v>973</v>
      </c>
      <c r="D28" s="17" t="s">
        <v>44</v>
      </c>
      <c r="E28" s="19">
        <f>8175.9+4.2</f>
        <v>8180.099999999999</v>
      </c>
      <c r="F28" s="19">
        <f>4515.159+4.2</f>
        <v>4519.3589999999995</v>
      </c>
      <c r="G28" s="19">
        <f t="shared" si="0"/>
        <v>55.24821212454615</v>
      </c>
    </row>
    <row r="29" spans="1:7" ht="28.5">
      <c r="A29" s="31" t="s">
        <v>50</v>
      </c>
      <c r="B29" s="15" t="s">
        <v>51</v>
      </c>
      <c r="C29" s="25">
        <v>973</v>
      </c>
      <c r="D29" s="17" t="s">
        <v>44</v>
      </c>
      <c r="E29" s="19">
        <v>2168.3</v>
      </c>
      <c r="F29" s="19">
        <v>1058.531</v>
      </c>
      <c r="G29" s="19">
        <f t="shared" si="0"/>
        <v>48.81847530323294</v>
      </c>
    </row>
    <row r="30" spans="1:7" ht="15">
      <c r="A30" s="31" t="s">
        <v>52</v>
      </c>
      <c r="B30" s="15" t="s">
        <v>39</v>
      </c>
      <c r="C30" s="25">
        <v>973</v>
      </c>
      <c r="D30" s="17" t="s">
        <v>44</v>
      </c>
      <c r="E30" s="32">
        <v>15</v>
      </c>
      <c r="F30" s="32">
        <v>0.316</v>
      </c>
      <c r="G30" s="19">
        <f t="shared" si="0"/>
        <v>2.106666666666667</v>
      </c>
    </row>
    <row r="31" spans="1:7" ht="57">
      <c r="A31" s="34" t="s">
        <v>53</v>
      </c>
      <c r="B31" s="15" t="s">
        <v>54</v>
      </c>
      <c r="C31" s="25">
        <v>973</v>
      </c>
      <c r="D31" s="17" t="s">
        <v>44</v>
      </c>
      <c r="E31" s="19">
        <f>E32</f>
        <v>5.6</v>
      </c>
      <c r="F31" s="19">
        <f>F32</f>
        <v>0</v>
      </c>
      <c r="G31" s="19">
        <f t="shared" si="0"/>
        <v>0</v>
      </c>
    </row>
    <row r="32" spans="1:7" ht="28.5">
      <c r="A32" s="35" t="s">
        <v>55</v>
      </c>
      <c r="B32" s="15" t="s">
        <v>51</v>
      </c>
      <c r="C32" s="25">
        <v>973</v>
      </c>
      <c r="D32" s="17" t="s">
        <v>44</v>
      </c>
      <c r="E32" s="19">
        <v>5.6</v>
      </c>
      <c r="F32" s="19"/>
      <c r="G32" s="19">
        <f t="shared" si="0"/>
        <v>0</v>
      </c>
    </row>
    <row r="33" spans="1:7" ht="15">
      <c r="A33" s="29" t="s">
        <v>56</v>
      </c>
      <c r="B33" s="15" t="s">
        <v>57</v>
      </c>
      <c r="C33" s="25">
        <v>973</v>
      </c>
      <c r="D33" s="17" t="s">
        <v>58</v>
      </c>
      <c r="E33" s="36">
        <f>E34</f>
        <v>125.3</v>
      </c>
      <c r="F33" s="36">
        <f>F34</f>
        <v>0</v>
      </c>
      <c r="G33" s="19">
        <f t="shared" si="0"/>
        <v>0</v>
      </c>
    </row>
    <row r="34" spans="1:7" ht="15">
      <c r="A34" s="28" t="s">
        <v>59</v>
      </c>
      <c r="B34" s="15" t="s">
        <v>60</v>
      </c>
      <c r="C34" s="25">
        <v>973</v>
      </c>
      <c r="D34" s="17" t="s">
        <v>58</v>
      </c>
      <c r="E34" s="36">
        <f>E35</f>
        <v>125.3</v>
      </c>
      <c r="F34" s="36">
        <f>F35</f>
        <v>0</v>
      </c>
      <c r="G34" s="19">
        <f t="shared" si="0"/>
        <v>0</v>
      </c>
    </row>
    <row r="35" spans="1:7" ht="15">
      <c r="A35" s="30" t="s">
        <v>61</v>
      </c>
      <c r="B35" s="15" t="s">
        <v>39</v>
      </c>
      <c r="C35" s="16" t="s">
        <v>43</v>
      </c>
      <c r="D35" s="17" t="s">
        <v>58</v>
      </c>
      <c r="E35" s="36">
        <v>125.3</v>
      </c>
      <c r="F35" s="36"/>
      <c r="G35" s="19">
        <f t="shared" si="0"/>
        <v>0</v>
      </c>
    </row>
    <row r="36" spans="1:7" ht="15">
      <c r="A36" s="33" t="s">
        <v>62</v>
      </c>
      <c r="B36" s="15" t="s">
        <v>63</v>
      </c>
      <c r="C36" s="16" t="s">
        <v>43</v>
      </c>
      <c r="D36" s="17" t="s">
        <v>64</v>
      </c>
      <c r="E36" s="22">
        <f>E37+E39+E41</f>
        <v>970.7</v>
      </c>
      <c r="F36" s="22">
        <f>F37+F39+F41</f>
        <v>118</v>
      </c>
      <c r="G36" s="19">
        <f t="shared" si="0"/>
        <v>12.156175955496034</v>
      </c>
    </row>
    <row r="37" spans="1:7" ht="42.75">
      <c r="A37" s="37" t="s">
        <v>65</v>
      </c>
      <c r="B37" s="15" t="s">
        <v>66</v>
      </c>
      <c r="C37" s="16" t="s">
        <v>43</v>
      </c>
      <c r="D37" s="17" t="s">
        <v>64</v>
      </c>
      <c r="E37" s="19">
        <f>E38</f>
        <v>90</v>
      </c>
      <c r="F37" s="19">
        <f>F38</f>
        <v>72</v>
      </c>
      <c r="G37" s="19">
        <f t="shared" si="0"/>
        <v>80</v>
      </c>
    </row>
    <row r="38" spans="1:7" ht="28.5">
      <c r="A38" s="30" t="s">
        <v>67</v>
      </c>
      <c r="B38" s="15" t="s">
        <v>51</v>
      </c>
      <c r="C38" s="16" t="s">
        <v>43</v>
      </c>
      <c r="D38" s="17" t="s">
        <v>64</v>
      </c>
      <c r="E38" s="19">
        <v>90</v>
      </c>
      <c r="F38" s="19">
        <v>72</v>
      </c>
      <c r="G38" s="19">
        <f t="shared" si="0"/>
        <v>80</v>
      </c>
    </row>
    <row r="39" spans="1:7" ht="15">
      <c r="A39" s="37" t="s">
        <v>68</v>
      </c>
      <c r="B39" s="15" t="s">
        <v>69</v>
      </c>
      <c r="C39" s="38">
        <v>973</v>
      </c>
      <c r="D39" s="39" t="s">
        <v>64</v>
      </c>
      <c r="E39" s="40">
        <f>E40</f>
        <v>808.7</v>
      </c>
      <c r="F39" s="40">
        <f>F40</f>
        <v>0</v>
      </c>
      <c r="G39" s="19">
        <f t="shared" si="0"/>
        <v>0</v>
      </c>
    </row>
    <row r="40" spans="1:7" ht="28.5">
      <c r="A40" s="37" t="s">
        <v>70</v>
      </c>
      <c r="B40" s="15" t="s">
        <v>51</v>
      </c>
      <c r="C40" s="38">
        <v>973</v>
      </c>
      <c r="D40" s="39" t="s">
        <v>64</v>
      </c>
      <c r="E40" s="40">
        <v>808.7</v>
      </c>
      <c r="F40" s="40"/>
      <c r="G40" s="19">
        <f t="shared" si="0"/>
        <v>0</v>
      </c>
    </row>
    <row r="41" spans="1:7" ht="42.75">
      <c r="A41" s="37" t="s">
        <v>71</v>
      </c>
      <c r="B41" s="15" t="s">
        <v>72</v>
      </c>
      <c r="C41" s="25">
        <v>973</v>
      </c>
      <c r="D41" s="17" t="s">
        <v>64</v>
      </c>
      <c r="E41" s="19">
        <f>E42</f>
        <v>72</v>
      </c>
      <c r="F41" s="19">
        <f>F42</f>
        <v>46</v>
      </c>
      <c r="G41" s="19">
        <f t="shared" si="0"/>
        <v>63.888888888888886</v>
      </c>
    </row>
    <row r="42" spans="1:7" ht="15">
      <c r="A42" s="37" t="s">
        <v>73</v>
      </c>
      <c r="B42" s="15" t="s">
        <v>39</v>
      </c>
      <c r="C42" s="25">
        <v>973</v>
      </c>
      <c r="D42" s="17" t="s">
        <v>64</v>
      </c>
      <c r="E42" s="19">
        <v>72</v>
      </c>
      <c r="F42" s="19">
        <v>46</v>
      </c>
      <c r="G42" s="19">
        <f t="shared" si="0"/>
        <v>63.888888888888886</v>
      </c>
    </row>
    <row r="43" spans="1:7" ht="28.5">
      <c r="A43" s="37"/>
      <c r="B43" s="15" t="s">
        <v>74</v>
      </c>
      <c r="C43" s="25">
        <v>973</v>
      </c>
      <c r="D43" s="17" t="s">
        <v>75</v>
      </c>
      <c r="E43" s="19">
        <f aca="true" t="shared" si="1" ref="E43:F45">E44</f>
        <v>222.5</v>
      </c>
      <c r="F43" s="19">
        <f t="shared" si="1"/>
        <v>133.455</v>
      </c>
      <c r="G43" s="19">
        <f t="shared" si="0"/>
        <v>59.979775280898885</v>
      </c>
    </row>
    <row r="44" spans="1:7" s="41" customFormat="1" ht="42.75">
      <c r="A44" s="27" t="s">
        <v>76</v>
      </c>
      <c r="B44" s="15" t="s">
        <v>77</v>
      </c>
      <c r="C44" s="25">
        <v>973</v>
      </c>
      <c r="D44" s="17" t="s">
        <v>78</v>
      </c>
      <c r="E44" s="22">
        <f t="shared" si="1"/>
        <v>222.5</v>
      </c>
      <c r="F44" s="22">
        <f t="shared" si="1"/>
        <v>133.455</v>
      </c>
      <c r="G44" s="19">
        <f t="shared" si="0"/>
        <v>59.979775280898885</v>
      </c>
    </row>
    <row r="45" spans="1:8" ht="42.75">
      <c r="A45" s="28" t="s">
        <v>79</v>
      </c>
      <c r="B45" s="15" t="s">
        <v>80</v>
      </c>
      <c r="C45" s="25">
        <v>973</v>
      </c>
      <c r="D45" s="17" t="s">
        <v>78</v>
      </c>
      <c r="E45" s="19">
        <f t="shared" si="1"/>
        <v>222.5</v>
      </c>
      <c r="F45" s="19">
        <f t="shared" si="1"/>
        <v>133.455</v>
      </c>
      <c r="G45" s="19">
        <f t="shared" si="0"/>
        <v>59.979775280898885</v>
      </c>
      <c r="H45" s="42"/>
    </row>
    <row r="46" spans="1:7" ht="28.5">
      <c r="A46" s="31" t="s">
        <v>81</v>
      </c>
      <c r="B46" s="15" t="s">
        <v>51</v>
      </c>
      <c r="C46" s="38">
        <v>973</v>
      </c>
      <c r="D46" s="39" t="s">
        <v>78</v>
      </c>
      <c r="E46" s="19">
        <v>222.5</v>
      </c>
      <c r="F46" s="19">
        <v>133.455</v>
      </c>
      <c r="G46" s="19">
        <f t="shared" si="0"/>
        <v>59.979775280898885</v>
      </c>
    </row>
    <row r="47" spans="1:7" ht="15">
      <c r="A47" s="43"/>
      <c r="B47" s="15" t="s">
        <v>82</v>
      </c>
      <c r="C47" s="44">
        <v>973</v>
      </c>
      <c r="D47" s="45" t="s">
        <v>83</v>
      </c>
      <c r="E47" s="22">
        <f>E48</f>
        <v>37882.4</v>
      </c>
      <c r="F47" s="22">
        <f>F48</f>
        <v>4967.473</v>
      </c>
      <c r="G47" s="19">
        <f t="shared" si="0"/>
        <v>13.112878275927606</v>
      </c>
    </row>
    <row r="48" spans="1:7" ht="15">
      <c r="A48" s="26" t="s">
        <v>84</v>
      </c>
      <c r="B48" s="15" t="s">
        <v>85</v>
      </c>
      <c r="C48" s="25">
        <v>973</v>
      </c>
      <c r="D48" s="17" t="s">
        <v>86</v>
      </c>
      <c r="E48" s="22">
        <f>E49+E51+E53+E55+E57+E59+E61+E63</f>
        <v>37882.4</v>
      </c>
      <c r="F48" s="22">
        <f>F49+F51+F53+F55+F57+F59+F61+F63</f>
        <v>4967.473</v>
      </c>
      <c r="G48" s="19">
        <f t="shared" si="0"/>
        <v>13.112878275927606</v>
      </c>
    </row>
    <row r="49" spans="1:7" ht="42.75">
      <c r="A49" s="46" t="s">
        <v>87</v>
      </c>
      <c r="B49" s="15" t="s">
        <v>88</v>
      </c>
      <c r="C49" s="25">
        <v>973</v>
      </c>
      <c r="D49" s="17" t="s">
        <v>86</v>
      </c>
      <c r="E49" s="19">
        <f>E50</f>
        <v>37882.4</v>
      </c>
      <c r="F49" s="19">
        <f>F50</f>
        <v>4967.473</v>
      </c>
      <c r="G49" s="19">
        <f t="shared" si="0"/>
        <v>13.112878275927606</v>
      </c>
    </row>
    <row r="50" spans="1:7" ht="28.5">
      <c r="A50" s="31" t="s">
        <v>89</v>
      </c>
      <c r="B50" s="15" t="s">
        <v>51</v>
      </c>
      <c r="C50" s="25">
        <v>973</v>
      </c>
      <c r="D50" s="17" t="s">
        <v>86</v>
      </c>
      <c r="E50" s="19">
        <v>37882.4</v>
      </c>
      <c r="F50" s="19">
        <v>4967.473</v>
      </c>
      <c r="G50" s="19">
        <f t="shared" si="0"/>
        <v>13.112878275927606</v>
      </c>
    </row>
    <row r="51" spans="1:7" ht="28.5" hidden="1">
      <c r="A51" s="46" t="s">
        <v>90</v>
      </c>
      <c r="B51" s="15" t="s">
        <v>91</v>
      </c>
      <c r="C51" s="25">
        <v>973</v>
      </c>
      <c r="D51" s="17" t="s">
        <v>86</v>
      </c>
      <c r="E51" s="19">
        <f>E52</f>
        <v>0</v>
      </c>
      <c r="F51" s="19">
        <f>F52</f>
        <v>0</v>
      </c>
      <c r="G51" s="19"/>
    </row>
    <row r="52" spans="1:7" ht="28.5" hidden="1">
      <c r="A52" s="37" t="s">
        <v>92</v>
      </c>
      <c r="B52" s="15" t="s">
        <v>51</v>
      </c>
      <c r="C52" s="25">
        <v>973</v>
      </c>
      <c r="D52" s="17" t="s">
        <v>86</v>
      </c>
      <c r="E52" s="19"/>
      <c r="F52" s="19"/>
      <c r="G52" s="19"/>
    </row>
    <row r="53" spans="1:7" ht="15" hidden="1">
      <c r="A53" s="46" t="s">
        <v>93</v>
      </c>
      <c r="B53" s="15" t="s">
        <v>94</v>
      </c>
      <c r="C53" s="25">
        <v>973</v>
      </c>
      <c r="D53" s="17" t="s">
        <v>86</v>
      </c>
      <c r="E53" s="19">
        <f>E54</f>
        <v>0</v>
      </c>
      <c r="F53" s="19">
        <f>F54</f>
        <v>0</v>
      </c>
      <c r="G53" s="19"/>
    </row>
    <row r="54" spans="1:7" ht="28.5" hidden="1">
      <c r="A54" s="37" t="s">
        <v>95</v>
      </c>
      <c r="B54" s="15" t="s">
        <v>51</v>
      </c>
      <c r="C54" s="25">
        <v>973</v>
      </c>
      <c r="D54" s="17" t="s">
        <v>86</v>
      </c>
      <c r="E54" s="19"/>
      <c r="F54" s="19"/>
      <c r="G54" s="19"/>
    </row>
    <row r="55" spans="1:7" ht="57" hidden="1">
      <c r="A55" s="46" t="s">
        <v>96</v>
      </c>
      <c r="B55" s="15" t="s">
        <v>97</v>
      </c>
      <c r="C55" s="25">
        <v>973</v>
      </c>
      <c r="D55" s="17" t="s">
        <v>86</v>
      </c>
      <c r="E55" s="40">
        <f>E56</f>
        <v>0</v>
      </c>
      <c r="F55" s="40">
        <f>F56</f>
        <v>0</v>
      </c>
      <c r="G55" s="19"/>
    </row>
    <row r="56" spans="1:7" ht="28.5" hidden="1">
      <c r="A56" s="37" t="s">
        <v>98</v>
      </c>
      <c r="B56" s="15" t="s">
        <v>51</v>
      </c>
      <c r="C56" s="25">
        <v>973</v>
      </c>
      <c r="D56" s="17" t="s">
        <v>86</v>
      </c>
      <c r="E56" s="40"/>
      <c r="F56" s="40"/>
      <c r="G56" s="19"/>
    </row>
    <row r="57" spans="1:7" ht="28.5" hidden="1">
      <c r="A57" s="46" t="s">
        <v>99</v>
      </c>
      <c r="B57" s="15" t="s">
        <v>100</v>
      </c>
      <c r="C57" s="25">
        <v>973</v>
      </c>
      <c r="D57" s="17" t="s">
        <v>86</v>
      </c>
      <c r="E57" s="19">
        <f>E58</f>
        <v>0</v>
      </c>
      <c r="F57" s="19">
        <f>F58</f>
        <v>0</v>
      </c>
      <c r="G57" s="19"/>
    </row>
    <row r="58" spans="1:7" ht="28.5" hidden="1">
      <c r="A58" s="37" t="s">
        <v>101</v>
      </c>
      <c r="B58" s="15" t="s">
        <v>51</v>
      </c>
      <c r="C58" s="25">
        <v>973</v>
      </c>
      <c r="D58" s="17" t="s">
        <v>86</v>
      </c>
      <c r="E58" s="19"/>
      <c r="F58" s="19"/>
      <c r="G58" s="19"/>
    </row>
    <row r="59" spans="1:7" ht="57" hidden="1">
      <c r="A59" s="46" t="s">
        <v>102</v>
      </c>
      <c r="B59" s="15" t="s">
        <v>103</v>
      </c>
      <c r="C59" s="25">
        <v>973</v>
      </c>
      <c r="D59" s="17" t="s">
        <v>86</v>
      </c>
      <c r="E59" s="19">
        <f>E60</f>
        <v>0</v>
      </c>
      <c r="F59" s="19">
        <f>F60</f>
        <v>0</v>
      </c>
      <c r="G59" s="19"/>
    </row>
    <row r="60" spans="1:7" ht="28.5" hidden="1">
      <c r="A60" s="37" t="s">
        <v>104</v>
      </c>
      <c r="B60" s="15" t="s">
        <v>51</v>
      </c>
      <c r="C60" s="25">
        <v>973</v>
      </c>
      <c r="D60" s="17" t="s">
        <v>86</v>
      </c>
      <c r="E60" s="19"/>
      <c r="F60" s="19"/>
      <c r="G60" s="19"/>
    </row>
    <row r="61" spans="1:7" ht="28.5" hidden="1">
      <c r="A61" s="46" t="s">
        <v>105</v>
      </c>
      <c r="B61" s="15" t="s">
        <v>106</v>
      </c>
      <c r="C61" s="25">
        <v>973</v>
      </c>
      <c r="D61" s="17" t="s">
        <v>86</v>
      </c>
      <c r="E61" s="19">
        <f>E62</f>
        <v>0</v>
      </c>
      <c r="F61" s="19">
        <f>F62</f>
        <v>0</v>
      </c>
      <c r="G61" s="19"/>
    </row>
    <row r="62" spans="1:7" ht="28.5" hidden="1">
      <c r="A62" s="37" t="s">
        <v>107</v>
      </c>
      <c r="B62" s="15" t="s">
        <v>51</v>
      </c>
      <c r="C62" s="25">
        <v>973</v>
      </c>
      <c r="D62" s="17" t="s">
        <v>86</v>
      </c>
      <c r="E62" s="19"/>
      <c r="F62" s="19"/>
      <c r="G62" s="19"/>
    </row>
    <row r="63" spans="1:7" ht="28.5" hidden="1">
      <c r="A63" s="46" t="s">
        <v>108</v>
      </c>
      <c r="B63" s="15" t="s">
        <v>109</v>
      </c>
      <c r="C63" s="25">
        <v>973</v>
      </c>
      <c r="D63" s="17" t="s">
        <v>86</v>
      </c>
      <c r="E63" s="19">
        <f>E64</f>
        <v>0</v>
      </c>
      <c r="F63" s="19">
        <f>F64</f>
        <v>0</v>
      </c>
      <c r="G63" s="19"/>
    </row>
    <row r="64" spans="1:7" ht="28.5" hidden="1">
      <c r="A64" s="37" t="s">
        <v>110</v>
      </c>
      <c r="B64" s="15" t="s">
        <v>51</v>
      </c>
      <c r="C64" s="25">
        <v>973</v>
      </c>
      <c r="D64" s="17" t="s">
        <v>86</v>
      </c>
      <c r="E64" s="19">
        <v>0</v>
      </c>
      <c r="F64" s="19">
        <v>0</v>
      </c>
      <c r="G64" s="19"/>
    </row>
    <row r="65" spans="1:7" ht="15">
      <c r="A65" s="37"/>
      <c r="B65" s="15" t="s">
        <v>111</v>
      </c>
      <c r="C65" s="47">
        <v>973</v>
      </c>
      <c r="D65" s="45" t="s">
        <v>112</v>
      </c>
      <c r="E65" s="19">
        <f>E66</f>
        <v>7456.5</v>
      </c>
      <c r="F65" s="19">
        <f>F66</f>
        <v>1887.062</v>
      </c>
      <c r="G65" s="19">
        <f t="shared" si="0"/>
        <v>25.30761080936096</v>
      </c>
    </row>
    <row r="66" spans="1:7" ht="15">
      <c r="A66" s="48" t="s">
        <v>113</v>
      </c>
      <c r="B66" s="15" t="s">
        <v>114</v>
      </c>
      <c r="C66" s="25">
        <v>973</v>
      </c>
      <c r="D66" s="17" t="s">
        <v>115</v>
      </c>
      <c r="E66" s="22">
        <f>E67+E70+E72</f>
        <v>7456.5</v>
      </c>
      <c r="F66" s="22">
        <f>F67+F70+F72</f>
        <v>1887.062</v>
      </c>
      <c r="G66" s="19">
        <f t="shared" si="0"/>
        <v>25.30761080936096</v>
      </c>
    </row>
    <row r="67" spans="1:7" ht="42.75">
      <c r="A67" s="29" t="s">
        <v>116</v>
      </c>
      <c r="B67" s="15" t="s">
        <v>117</v>
      </c>
      <c r="C67" s="25">
        <v>973</v>
      </c>
      <c r="D67" s="17" t="s">
        <v>115</v>
      </c>
      <c r="E67" s="19">
        <f>E69</f>
        <v>1895</v>
      </c>
      <c r="F67" s="19">
        <f>F69</f>
        <v>475</v>
      </c>
      <c r="G67" s="19">
        <f t="shared" si="0"/>
        <v>25.065963060686013</v>
      </c>
    </row>
    <row r="68" spans="1:7" ht="28.5">
      <c r="A68" s="31" t="s">
        <v>118</v>
      </c>
      <c r="B68" s="15" t="s">
        <v>51</v>
      </c>
      <c r="C68" s="25">
        <v>973</v>
      </c>
      <c r="D68" s="17" t="s">
        <v>115</v>
      </c>
      <c r="E68" s="19">
        <v>0</v>
      </c>
      <c r="F68" s="19">
        <v>0</v>
      </c>
      <c r="G68" s="19"/>
    </row>
    <row r="69" spans="1:7" ht="28.5">
      <c r="A69" s="31" t="s">
        <v>119</v>
      </c>
      <c r="B69" s="49" t="s">
        <v>120</v>
      </c>
      <c r="C69" s="25">
        <v>973</v>
      </c>
      <c r="D69" s="17" t="s">
        <v>115</v>
      </c>
      <c r="E69" s="19">
        <v>1895</v>
      </c>
      <c r="F69" s="19">
        <v>475</v>
      </c>
      <c r="G69" s="19">
        <f t="shared" si="0"/>
        <v>25.065963060686013</v>
      </c>
    </row>
    <row r="70" spans="1:7" ht="28.5">
      <c r="A70" s="29" t="s">
        <v>121</v>
      </c>
      <c r="B70" s="15" t="s">
        <v>122</v>
      </c>
      <c r="C70" s="25">
        <v>973</v>
      </c>
      <c r="D70" s="17" t="s">
        <v>115</v>
      </c>
      <c r="E70" s="19">
        <f>E71</f>
        <v>4391.5</v>
      </c>
      <c r="F70" s="19">
        <f>F71</f>
        <v>1337.062</v>
      </c>
      <c r="G70" s="19">
        <f t="shared" si="0"/>
        <v>30.446590003415686</v>
      </c>
    </row>
    <row r="71" spans="1:7" ht="28.5">
      <c r="A71" s="14"/>
      <c r="B71" s="49" t="s">
        <v>120</v>
      </c>
      <c r="C71" s="25">
        <v>973</v>
      </c>
      <c r="D71" s="17" t="s">
        <v>115</v>
      </c>
      <c r="E71" s="19">
        <v>4391.5</v>
      </c>
      <c r="F71" s="19">
        <v>1337.062</v>
      </c>
      <c r="G71" s="19">
        <f t="shared" si="0"/>
        <v>30.446590003415686</v>
      </c>
    </row>
    <row r="72" spans="1:7" ht="15">
      <c r="A72" s="29" t="s">
        <v>123</v>
      </c>
      <c r="B72" s="15" t="s">
        <v>124</v>
      </c>
      <c r="C72" s="25">
        <v>973</v>
      </c>
      <c r="D72" s="17" t="s">
        <v>115</v>
      </c>
      <c r="E72" s="19">
        <f>E73+E75+E77+E79</f>
        <v>1170</v>
      </c>
      <c r="F72" s="19">
        <f>F73+F75+F77+F79</f>
        <v>75</v>
      </c>
      <c r="G72" s="19">
        <f t="shared" si="0"/>
        <v>6.41025641025641</v>
      </c>
    </row>
    <row r="73" spans="1:7" ht="42.75">
      <c r="A73" s="50" t="s">
        <v>125</v>
      </c>
      <c r="B73" s="15" t="s">
        <v>126</v>
      </c>
      <c r="C73" s="25">
        <v>973</v>
      </c>
      <c r="D73" s="17" t="s">
        <v>115</v>
      </c>
      <c r="E73" s="19">
        <f>E74</f>
        <v>200</v>
      </c>
      <c r="F73" s="19">
        <f>F74</f>
        <v>75</v>
      </c>
      <c r="G73" s="19">
        <f aca="true" t="shared" si="2" ref="G73:G111">F73/E73*100</f>
        <v>37.5</v>
      </c>
    </row>
    <row r="74" spans="1:7" ht="28.5">
      <c r="A74" s="31" t="s">
        <v>127</v>
      </c>
      <c r="B74" s="49" t="s">
        <v>120</v>
      </c>
      <c r="C74" s="25">
        <v>973</v>
      </c>
      <c r="D74" s="17" t="s">
        <v>115</v>
      </c>
      <c r="E74" s="19">
        <v>200</v>
      </c>
      <c r="F74" s="19">
        <v>75</v>
      </c>
      <c r="G74" s="19">
        <f t="shared" si="2"/>
        <v>37.5</v>
      </c>
    </row>
    <row r="75" spans="1:7" ht="42.75">
      <c r="A75" s="14" t="s">
        <v>128</v>
      </c>
      <c r="B75" s="15" t="s">
        <v>129</v>
      </c>
      <c r="C75" s="25">
        <v>973</v>
      </c>
      <c r="D75" s="17" t="s">
        <v>115</v>
      </c>
      <c r="E75" s="19">
        <f>E76</f>
        <v>200</v>
      </c>
      <c r="F75" s="19">
        <f>F76</f>
        <v>0</v>
      </c>
      <c r="G75" s="19">
        <f t="shared" si="2"/>
        <v>0</v>
      </c>
    </row>
    <row r="76" spans="1:7" ht="28.5">
      <c r="A76" s="14" t="s">
        <v>130</v>
      </c>
      <c r="B76" s="49" t="s">
        <v>120</v>
      </c>
      <c r="C76" s="25">
        <v>973</v>
      </c>
      <c r="D76" s="17" t="s">
        <v>115</v>
      </c>
      <c r="E76" s="19">
        <v>200</v>
      </c>
      <c r="F76" s="19"/>
      <c r="G76" s="19">
        <f t="shared" si="2"/>
        <v>0</v>
      </c>
    </row>
    <row r="77" spans="1:7" ht="42.75" customHeight="1">
      <c r="A77" s="14" t="s">
        <v>131</v>
      </c>
      <c r="B77" s="15" t="s">
        <v>132</v>
      </c>
      <c r="C77" s="25">
        <v>973</v>
      </c>
      <c r="D77" s="17" t="s">
        <v>115</v>
      </c>
      <c r="E77" s="19">
        <f>E78</f>
        <v>200</v>
      </c>
      <c r="F77" s="19">
        <f>F78</f>
        <v>0</v>
      </c>
      <c r="G77" s="19">
        <f t="shared" si="2"/>
        <v>0</v>
      </c>
    </row>
    <row r="78" spans="1:7" ht="28.5">
      <c r="A78" s="14" t="s">
        <v>133</v>
      </c>
      <c r="B78" s="49" t="s">
        <v>120</v>
      </c>
      <c r="C78" s="25">
        <v>973</v>
      </c>
      <c r="D78" s="17" t="s">
        <v>115</v>
      </c>
      <c r="E78" s="19">
        <v>200</v>
      </c>
      <c r="F78" s="19"/>
      <c r="G78" s="19">
        <f t="shared" si="2"/>
        <v>0</v>
      </c>
    </row>
    <row r="79" spans="1:7" ht="59.25" customHeight="1">
      <c r="A79" s="14" t="s">
        <v>134</v>
      </c>
      <c r="B79" s="15" t="s">
        <v>135</v>
      </c>
      <c r="C79" s="25">
        <v>973</v>
      </c>
      <c r="D79" s="17" t="s">
        <v>115</v>
      </c>
      <c r="E79" s="19">
        <f>E80</f>
        <v>570</v>
      </c>
      <c r="F79" s="19">
        <f>F80</f>
        <v>0</v>
      </c>
      <c r="G79" s="19">
        <f t="shared" si="2"/>
        <v>0</v>
      </c>
    </row>
    <row r="80" spans="1:7" ht="28.5">
      <c r="A80" s="14" t="s">
        <v>136</v>
      </c>
      <c r="B80" s="49" t="s">
        <v>120</v>
      </c>
      <c r="C80" s="25">
        <v>973</v>
      </c>
      <c r="D80" s="17" t="s">
        <v>115</v>
      </c>
      <c r="E80" s="19">
        <v>570</v>
      </c>
      <c r="F80" s="19"/>
      <c r="G80" s="19">
        <f t="shared" si="2"/>
        <v>0</v>
      </c>
    </row>
    <row r="81" spans="1:7" ht="15">
      <c r="A81" s="14"/>
      <c r="B81" s="15" t="s">
        <v>137</v>
      </c>
      <c r="C81" s="25">
        <v>973</v>
      </c>
      <c r="D81" s="17" t="s">
        <v>138</v>
      </c>
      <c r="E81" s="19">
        <f>E82</f>
        <v>11205.6</v>
      </c>
      <c r="F81" s="19">
        <f>F82</f>
        <v>4753.157</v>
      </c>
      <c r="G81" s="19">
        <f t="shared" si="2"/>
        <v>42.41769293924466</v>
      </c>
    </row>
    <row r="82" spans="1:7" ht="15">
      <c r="A82" s="29" t="s">
        <v>139</v>
      </c>
      <c r="B82" s="15" t="s">
        <v>140</v>
      </c>
      <c r="C82" s="25">
        <v>973</v>
      </c>
      <c r="D82" s="17" t="s">
        <v>141</v>
      </c>
      <c r="E82" s="19">
        <f>E83+E85</f>
        <v>11205.6</v>
      </c>
      <c r="F82" s="19">
        <f>F83+F85</f>
        <v>4753.157</v>
      </c>
      <c r="G82" s="19">
        <f t="shared" si="2"/>
        <v>42.41769293924466</v>
      </c>
    </row>
    <row r="83" spans="1:7" ht="42.75">
      <c r="A83" s="29" t="s">
        <v>142</v>
      </c>
      <c r="B83" s="15" t="s">
        <v>143</v>
      </c>
      <c r="C83" s="25">
        <v>973</v>
      </c>
      <c r="D83" s="20" t="s">
        <v>141</v>
      </c>
      <c r="E83" s="19">
        <f>E84</f>
        <v>50</v>
      </c>
      <c r="F83" s="19">
        <f>F84</f>
        <v>0.357</v>
      </c>
      <c r="G83" s="19">
        <f t="shared" si="2"/>
        <v>0.714</v>
      </c>
    </row>
    <row r="84" spans="1:7" ht="28.5">
      <c r="A84" s="31" t="s">
        <v>144</v>
      </c>
      <c r="B84" s="15" t="s">
        <v>51</v>
      </c>
      <c r="C84" s="25">
        <v>973</v>
      </c>
      <c r="D84" s="20" t="s">
        <v>141</v>
      </c>
      <c r="E84" s="19">
        <v>50</v>
      </c>
      <c r="F84" s="19">
        <v>0.357</v>
      </c>
      <c r="G84" s="19">
        <f t="shared" si="2"/>
        <v>0.714</v>
      </c>
    </row>
    <row r="85" spans="1:7" ht="42.75">
      <c r="A85" s="33" t="s">
        <v>145</v>
      </c>
      <c r="B85" s="15" t="s">
        <v>146</v>
      </c>
      <c r="C85" s="25">
        <v>973</v>
      </c>
      <c r="D85" s="17" t="s">
        <v>141</v>
      </c>
      <c r="E85" s="19">
        <f>E86</f>
        <v>11155.6</v>
      </c>
      <c r="F85" s="19">
        <f>F86</f>
        <v>4752.8</v>
      </c>
      <c r="G85" s="19">
        <f t="shared" si="2"/>
        <v>42.60461113700742</v>
      </c>
    </row>
    <row r="86" spans="1:250" s="57" customFormat="1" ht="15.75">
      <c r="A86" s="31" t="s">
        <v>147</v>
      </c>
      <c r="B86" s="15" t="s">
        <v>148</v>
      </c>
      <c r="C86" s="25">
        <v>973</v>
      </c>
      <c r="D86" s="17" t="s">
        <v>141</v>
      </c>
      <c r="E86" s="19">
        <f>E87</f>
        <v>11155.6</v>
      </c>
      <c r="F86" s="19">
        <f>F87</f>
        <v>4752.8</v>
      </c>
      <c r="G86" s="19">
        <f t="shared" si="2"/>
        <v>42.60461113700742</v>
      </c>
      <c r="H86" s="51"/>
      <c r="I86" s="52"/>
      <c r="J86" s="53"/>
      <c r="K86" s="54"/>
      <c r="L86" s="55"/>
      <c r="M86" s="56"/>
      <c r="N86" s="51"/>
      <c r="O86" s="52"/>
      <c r="P86" s="51"/>
      <c r="Q86" s="52"/>
      <c r="R86" s="53"/>
      <c r="S86" s="54"/>
      <c r="T86" s="55"/>
      <c r="U86" s="56"/>
      <c r="V86" s="51"/>
      <c r="W86" s="52"/>
      <c r="X86" s="51"/>
      <c r="Y86" s="52"/>
      <c r="Z86" s="53"/>
      <c r="AA86" s="54"/>
      <c r="AB86" s="55"/>
      <c r="AC86" s="56"/>
      <c r="AD86" s="51"/>
      <c r="AE86" s="52"/>
      <c r="AF86" s="51"/>
      <c r="AG86" s="52"/>
      <c r="AH86" s="53"/>
      <c r="AI86" s="54"/>
      <c r="AJ86" s="55"/>
      <c r="AK86" s="56"/>
      <c r="AL86" s="51"/>
      <c r="AM86" s="52"/>
      <c r="AN86" s="51"/>
      <c r="AO86" s="52"/>
      <c r="AP86" s="53"/>
      <c r="AQ86" s="54"/>
      <c r="AR86" s="55"/>
      <c r="AS86" s="56"/>
      <c r="AT86" s="51"/>
      <c r="AU86" s="52"/>
      <c r="AV86" s="51"/>
      <c r="AW86" s="52"/>
      <c r="AX86" s="53"/>
      <c r="AY86" s="54"/>
      <c r="AZ86" s="55"/>
      <c r="BA86" s="56"/>
      <c r="BB86" s="51"/>
      <c r="BC86" s="52"/>
      <c r="BD86" s="51"/>
      <c r="BE86" s="52"/>
      <c r="BF86" s="53"/>
      <c r="BG86" s="54"/>
      <c r="BH86" s="55"/>
      <c r="BI86" s="56"/>
      <c r="BJ86" s="51"/>
      <c r="BK86" s="52"/>
      <c r="BL86" s="51"/>
      <c r="BM86" s="52"/>
      <c r="BN86" s="53"/>
      <c r="BO86" s="54"/>
      <c r="BP86" s="55"/>
      <c r="BQ86" s="56"/>
      <c r="BR86" s="51"/>
      <c r="BS86" s="52"/>
      <c r="BT86" s="51"/>
      <c r="BU86" s="52"/>
      <c r="BV86" s="53"/>
      <c r="BW86" s="54"/>
      <c r="BX86" s="55"/>
      <c r="BY86" s="56"/>
      <c r="BZ86" s="51"/>
      <c r="CA86" s="52"/>
      <c r="CB86" s="51"/>
      <c r="CC86" s="52"/>
      <c r="CD86" s="53"/>
      <c r="CE86" s="54"/>
      <c r="CF86" s="55"/>
      <c r="CG86" s="56"/>
      <c r="CH86" s="51"/>
      <c r="CI86" s="52"/>
      <c r="CJ86" s="51"/>
      <c r="CK86" s="52"/>
      <c r="CL86" s="53"/>
      <c r="CM86" s="54"/>
      <c r="CN86" s="55"/>
      <c r="CO86" s="56"/>
      <c r="CP86" s="51"/>
      <c r="CQ86" s="52"/>
      <c r="CR86" s="51"/>
      <c r="CS86" s="52"/>
      <c r="CT86" s="53"/>
      <c r="CU86" s="54"/>
      <c r="CV86" s="55"/>
      <c r="CW86" s="56"/>
      <c r="CX86" s="51"/>
      <c r="CY86" s="52"/>
      <c r="CZ86" s="51"/>
      <c r="DA86" s="52"/>
      <c r="DB86" s="53"/>
      <c r="DC86" s="54"/>
      <c r="DD86" s="55"/>
      <c r="DE86" s="56"/>
      <c r="DF86" s="51"/>
      <c r="DG86" s="52"/>
      <c r="DH86" s="51"/>
      <c r="DI86" s="52"/>
      <c r="DJ86" s="53"/>
      <c r="DK86" s="54"/>
      <c r="DL86" s="55"/>
      <c r="DM86" s="56"/>
      <c r="DN86" s="51"/>
      <c r="DO86" s="52"/>
      <c r="DP86" s="51"/>
      <c r="DQ86" s="52"/>
      <c r="DR86" s="53"/>
      <c r="DS86" s="54"/>
      <c r="DT86" s="55"/>
      <c r="DU86" s="56"/>
      <c r="DV86" s="51"/>
      <c r="DW86" s="52"/>
      <c r="DX86" s="51"/>
      <c r="DY86" s="52"/>
      <c r="DZ86" s="53"/>
      <c r="EA86" s="54"/>
      <c r="EB86" s="55"/>
      <c r="EC86" s="56"/>
      <c r="ED86" s="51"/>
      <c r="EE86" s="52"/>
      <c r="EF86" s="51"/>
      <c r="EG86" s="52"/>
      <c r="EH86" s="53"/>
      <c r="EI86" s="54"/>
      <c r="EJ86" s="55"/>
      <c r="EK86" s="56"/>
      <c r="EL86" s="51"/>
      <c r="EM86" s="52"/>
      <c r="EN86" s="51"/>
      <c r="EO86" s="52"/>
      <c r="EP86" s="53"/>
      <c r="EQ86" s="54"/>
      <c r="ER86" s="55"/>
      <c r="ES86" s="56"/>
      <c r="ET86" s="51"/>
      <c r="EU86" s="52"/>
      <c r="EV86" s="51"/>
      <c r="EW86" s="52"/>
      <c r="EX86" s="53"/>
      <c r="EY86" s="54"/>
      <c r="EZ86" s="55"/>
      <c r="FA86" s="56"/>
      <c r="FB86" s="51"/>
      <c r="FC86" s="52"/>
      <c r="FD86" s="51"/>
      <c r="FE86" s="52"/>
      <c r="FF86" s="53"/>
      <c r="FG86" s="54"/>
      <c r="FH86" s="55"/>
      <c r="FI86" s="56"/>
      <c r="FJ86" s="51"/>
      <c r="FK86" s="52"/>
      <c r="FL86" s="51"/>
      <c r="FM86" s="52"/>
      <c r="FN86" s="53"/>
      <c r="FO86" s="54"/>
      <c r="FP86" s="55"/>
      <c r="FQ86" s="56"/>
      <c r="FR86" s="51"/>
      <c r="FS86" s="52"/>
      <c r="FT86" s="51"/>
      <c r="FU86" s="52"/>
      <c r="FV86" s="53"/>
      <c r="FW86" s="54"/>
      <c r="FX86" s="55"/>
      <c r="FY86" s="56"/>
      <c r="FZ86" s="51"/>
      <c r="GA86" s="52"/>
      <c r="GB86" s="51"/>
      <c r="GC86" s="52"/>
      <c r="GD86" s="53"/>
      <c r="GE86" s="54"/>
      <c r="GF86" s="55"/>
      <c r="GG86" s="56"/>
      <c r="GH86" s="51"/>
      <c r="GI86" s="52"/>
      <c r="GJ86" s="51"/>
      <c r="GK86" s="52"/>
      <c r="GL86" s="53"/>
      <c r="GM86" s="54"/>
      <c r="GN86" s="55"/>
      <c r="GO86" s="56"/>
      <c r="GP86" s="51"/>
      <c r="GQ86" s="52"/>
      <c r="GR86" s="51"/>
      <c r="GS86" s="52"/>
      <c r="GT86" s="53"/>
      <c r="GU86" s="54"/>
      <c r="GV86" s="55"/>
      <c r="GW86" s="56"/>
      <c r="GX86" s="51"/>
      <c r="GY86" s="52"/>
      <c r="GZ86" s="51"/>
      <c r="HA86" s="52"/>
      <c r="HB86" s="53"/>
      <c r="HC86" s="54"/>
      <c r="HD86" s="55"/>
      <c r="HE86" s="56"/>
      <c r="HF86" s="51"/>
      <c r="HG86" s="52"/>
      <c r="HH86" s="51"/>
      <c r="HI86" s="52"/>
      <c r="HJ86" s="53"/>
      <c r="HK86" s="54"/>
      <c r="HL86" s="55"/>
      <c r="HM86" s="56"/>
      <c r="HN86" s="51"/>
      <c r="HO86" s="52"/>
      <c r="HP86" s="51"/>
      <c r="HQ86" s="52"/>
      <c r="HR86" s="53"/>
      <c r="HS86" s="54"/>
      <c r="HT86" s="55"/>
      <c r="HU86" s="56"/>
      <c r="HV86" s="51"/>
      <c r="HW86" s="52"/>
      <c r="HX86" s="51"/>
      <c r="HY86" s="52"/>
      <c r="HZ86" s="53"/>
      <c r="IA86" s="54"/>
      <c r="IB86" s="55"/>
      <c r="IC86" s="56"/>
      <c r="ID86" s="51"/>
      <c r="IE86" s="52"/>
      <c r="IF86" s="51"/>
      <c r="IG86" s="52"/>
      <c r="IH86" s="53"/>
      <c r="II86" s="54"/>
      <c r="IJ86" s="55"/>
      <c r="IK86" s="56"/>
      <c r="IL86" s="51"/>
      <c r="IM86" s="52"/>
      <c r="IN86" s="51"/>
      <c r="IO86" s="52"/>
      <c r="IP86" s="53"/>
    </row>
    <row r="87" spans="1:7" ht="28.5">
      <c r="A87" s="31" t="s">
        <v>149</v>
      </c>
      <c r="B87" s="49" t="s">
        <v>120</v>
      </c>
      <c r="C87" s="25">
        <v>973</v>
      </c>
      <c r="D87" s="17" t="s">
        <v>141</v>
      </c>
      <c r="E87" s="19">
        <v>11155.6</v>
      </c>
      <c r="F87" s="19">
        <v>4752.8</v>
      </c>
      <c r="G87" s="19">
        <f t="shared" si="2"/>
        <v>42.60461113700742</v>
      </c>
    </row>
    <row r="88" spans="1:7" ht="15">
      <c r="A88" s="48" t="s">
        <v>150</v>
      </c>
      <c r="B88" s="15" t="s">
        <v>151</v>
      </c>
      <c r="C88" s="47">
        <v>973</v>
      </c>
      <c r="D88" s="45" t="s">
        <v>152</v>
      </c>
      <c r="E88" s="19">
        <f>E89+E92</f>
        <v>9769.5</v>
      </c>
      <c r="F88" s="19">
        <f>F89+F92</f>
        <v>4499.075</v>
      </c>
      <c r="G88" s="19">
        <f t="shared" si="2"/>
        <v>46.05225446542811</v>
      </c>
    </row>
    <row r="89" spans="1:7" ht="15">
      <c r="A89" s="14" t="s">
        <v>153</v>
      </c>
      <c r="B89" s="15" t="s">
        <v>154</v>
      </c>
      <c r="C89" s="25">
        <v>973</v>
      </c>
      <c r="D89" s="17" t="s">
        <v>155</v>
      </c>
      <c r="E89" s="19">
        <f>E90</f>
        <v>566</v>
      </c>
      <c r="F89" s="19">
        <f>F90</f>
        <v>205.8</v>
      </c>
      <c r="G89" s="19">
        <f t="shared" si="2"/>
        <v>36.360424028268554</v>
      </c>
    </row>
    <row r="90" spans="1:7" ht="42.75">
      <c r="A90" s="14" t="s">
        <v>156</v>
      </c>
      <c r="B90" s="15" t="s">
        <v>157</v>
      </c>
      <c r="C90" s="25">
        <v>973</v>
      </c>
      <c r="D90" s="17" t="s">
        <v>155</v>
      </c>
      <c r="E90" s="19">
        <f>E91</f>
        <v>566</v>
      </c>
      <c r="F90" s="19">
        <f>F91</f>
        <v>205.8</v>
      </c>
      <c r="G90" s="19">
        <f t="shared" si="2"/>
        <v>36.360424028268554</v>
      </c>
    </row>
    <row r="91" spans="1:7" ht="15">
      <c r="A91" s="14" t="s">
        <v>158</v>
      </c>
      <c r="B91" s="58" t="s">
        <v>159</v>
      </c>
      <c r="C91" s="25">
        <v>973</v>
      </c>
      <c r="D91" s="17" t="s">
        <v>155</v>
      </c>
      <c r="E91" s="19">
        <v>566</v>
      </c>
      <c r="F91" s="19">
        <v>205.8</v>
      </c>
      <c r="G91" s="19">
        <f t="shared" si="2"/>
        <v>36.360424028268554</v>
      </c>
    </row>
    <row r="92" spans="1:7" ht="15">
      <c r="A92" s="26" t="s">
        <v>160</v>
      </c>
      <c r="B92" s="24" t="s">
        <v>161</v>
      </c>
      <c r="C92" s="25">
        <v>973</v>
      </c>
      <c r="D92" s="17" t="s">
        <v>162</v>
      </c>
      <c r="E92" s="19">
        <f>E93+E96+E98</f>
        <v>9203.5</v>
      </c>
      <c r="F92" s="19">
        <f>F93+F96+F98</f>
        <v>4293.275</v>
      </c>
      <c r="G92" s="19">
        <f t="shared" si="2"/>
        <v>46.64828597816048</v>
      </c>
    </row>
    <row r="93" spans="1:7" ht="57">
      <c r="A93" s="33" t="s">
        <v>163</v>
      </c>
      <c r="B93" s="15" t="s">
        <v>164</v>
      </c>
      <c r="C93" s="25">
        <v>973</v>
      </c>
      <c r="D93" s="17" t="s">
        <v>162</v>
      </c>
      <c r="E93" s="19">
        <f>E94+E95</f>
        <v>2419.4</v>
      </c>
      <c r="F93" s="19">
        <f>F94+F95</f>
        <v>1186.757</v>
      </c>
      <c r="G93" s="19">
        <f t="shared" si="2"/>
        <v>49.051707034802014</v>
      </c>
    </row>
    <row r="94" spans="1:7" ht="71.25">
      <c r="A94" s="31" t="s">
        <v>165</v>
      </c>
      <c r="B94" s="15" t="s">
        <v>23</v>
      </c>
      <c r="C94" s="25">
        <v>973</v>
      </c>
      <c r="D94" s="17" t="s">
        <v>162</v>
      </c>
      <c r="E94" s="19">
        <f>2265.8+0.6</f>
        <v>2266.4</v>
      </c>
      <c r="F94" s="19">
        <f>1124.904+0.3</f>
        <v>1125.204</v>
      </c>
      <c r="G94" s="19">
        <f t="shared" si="2"/>
        <v>49.647193787504406</v>
      </c>
    </row>
    <row r="95" spans="1:8" ht="28.5">
      <c r="A95" s="59" t="s">
        <v>166</v>
      </c>
      <c r="B95" s="15" t="s">
        <v>51</v>
      </c>
      <c r="C95" s="25">
        <v>973</v>
      </c>
      <c r="D95" s="17" t="s">
        <v>162</v>
      </c>
      <c r="E95" s="19">
        <v>153</v>
      </c>
      <c r="F95" s="19">
        <v>61.553</v>
      </c>
      <c r="G95" s="19">
        <f t="shared" si="2"/>
        <v>40.23071895424836</v>
      </c>
      <c r="H95" s="60"/>
    </row>
    <row r="96" spans="1:7" ht="55.5" customHeight="1">
      <c r="A96" s="34" t="s">
        <v>167</v>
      </c>
      <c r="B96" s="15" t="s">
        <v>168</v>
      </c>
      <c r="C96" s="25">
        <v>973</v>
      </c>
      <c r="D96" s="26">
        <v>1004</v>
      </c>
      <c r="E96" s="19">
        <f>E97</f>
        <v>4919.3</v>
      </c>
      <c r="F96" s="19">
        <f>F97</f>
        <v>2218.488</v>
      </c>
      <c r="G96" s="19">
        <f t="shared" si="2"/>
        <v>45.097635842497915</v>
      </c>
    </row>
    <row r="97" spans="1:7" s="61" customFormat="1" ht="15">
      <c r="A97" s="35" t="s">
        <v>169</v>
      </c>
      <c r="B97" s="58" t="s">
        <v>159</v>
      </c>
      <c r="C97" s="25">
        <v>973</v>
      </c>
      <c r="D97" s="26">
        <v>1004</v>
      </c>
      <c r="E97" s="19">
        <v>4919.3</v>
      </c>
      <c r="F97" s="19">
        <v>2218.488</v>
      </c>
      <c r="G97" s="19">
        <f t="shared" si="2"/>
        <v>45.097635842497915</v>
      </c>
    </row>
    <row r="98" spans="1:7" ht="15">
      <c r="A98" s="34" t="s">
        <v>170</v>
      </c>
      <c r="B98" s="15" t="s">
        <v>171</v>
      </c>
      <c r="C98" s="25">
        <v>973</v>
      </c>
      <c r="D98" s="26">
        <v>1004</v>
      </c>
      <c r="E98" s="19">
        <f>E99</f>
        <v>1864.8</v>
      </c>
      <c r="F98" s="19">
        <f>F99</f>
        <v>888.03</v>
      </c>
      <c r="G98" s="19">
        <f t="shared" si="2"/>
        <v>47.62065637065637</v>
      </c>
    </row>
    <row r="99" spans="1:7" ht="15">
      <c r="A99" s="35" t="s">
        <v>172</v>
      </c>
      <c r="B99" s="58" t="s">
        <v>159</v>
      </c>
      <c r="C99" s="25">
        <v>973</v>
      </c>
      <c r="D99" s="26">
        <v>1004</v>
      </c>
      <c r="E99" s="19">
        <v>1864.8</v>
      </c>
      <c r="F99" s="19">
        <v>888.03</v>
      </c>
      <c r="G99" s="19">
        <f t="shared" si="2"/>
        <v>47.62065637065637</v>
      </c>
    </row>
    <row r="100" spans="1:7" ht="15">
      <c r="A100" s="26">
        <v>12</v>
      </c>
      <c r="B100" s="15" t="s">
        <v>173</v>
      </c>
      <c r="C100" s="25">
        <v>973</v>
      </c>
      <c r="D100" s="17" t="s">
        <v>174</v>
      </c>
      <c r="E100" s="19">
        <f aca="true" t="shared" si="3" ref="E100:F102">E101</f>
        <v>2395</v>
      </c>
      <c r="F100" s="19">
        <f t="shared" si="3"/>
        <v>860</v>
      </c>
      <c r="G100" s="19">
        <f t="shared" si="2"/>
        <v>35.908141962421716</v>
      </c>
    </row>
    <row r="101" spans="1:7" ht="28.5">
      <c r="A101" s="37" t="s">
        <v>175</v>
      </c>
      <c r="B101" s="15" t="s">
        <v>176</v>
      </c>
      <c r="C101" s="25">
        <v>973</v>
      </c>
      <c r="D101" s="17" t="s">
        <v>177</v>
      </c>
      <c r="E101" s="19">
        <f t="shared" si="3"/>
        <v>2395</v>
      </c>
      <c r="F101" s="19">
        <f t="shared" si="3"/>
        <v>860</v>
      </c>
      <c r="G101" s="19">
        <f t="shared" si="2"/>
        <v>35.908141962421716</v>
      </c>
    </row>
    <row r="102" spans="1:7" ht="42.75">
      <c r="A102" s="37" t="s">
        <v>178</v>
      </c>
      <c r="B102" s="15" t="s">
        <v>179</v>
      </c>
      <c r="C102" s="25">
        <v>973</v>
      </c>
      <c r="D102" s="17" t="s">
        <v>177</v>
      </c>
      <c r="E102" s="19">
        <f t="shared" si="3"/>
        <v>2395</v>
      </c>
      <c r="F102" s="19">
        <f t="shared" si="3"/>
        <v>860</v>
      </c>
      <c r="G102" s="19">
        <f>G103</f>
        <v>35.908141962421716</v>
      </c>
    </row>
    <row r="103" spans="1:7" ht="28.5">
      <c r="A103" s="31" t="s">
        <v>180</v>
      </c>
      <c r="B103" s="49" t="s">
        <v>120</v>
      </c>
      <c r="C103" s="25">
        <v>973</v>
      </c>
      <c r="D103" s="17" t="s">
        <v>177</v>
      </c>
      <c r="E103" s="40">
        <v>2395</v>
      </c>
      <c r="F103" s="40">
        <v>860</v>
      </c>
      <c r="G103" s="19">
        <f t="shared" si="2"/>
        <v>35.908141962421716</v>
      </c>
    </row>
    <row r="104" spans="1:7" ht="15">
      <c r="A104" s="31"/>
      <c r="B104" s="15" t="s">
        <v>181</v>
      </c>
      <c r="C104" s="25">
        <v>973</v>
      </c>
      <c r="D104" s="17" t="s">
        <v>182</v>
      </c>
      <c r="E104" s="40">
        <f>E105</f>
        <v>5499</v>
      </c>
      <c r="F104" s="40">
        <f>F105</f>
        <v>1114.69</v>
      </c>
      <c r="G104" s="19">
        <f t="shared" si="2"/>
        <v>20.27077650481906</v>
      </c>
    </row>
    <row r="105" spans="1:7" ht="15">
      <c r="A105" s="26" t="s">
        <v>183</v>
      </c>
      <c r="B105" s="15" t="s">
        <v>184</v>
      </c>
      <c r="C105" s="25">
        <v>973</v>
      </c>
      <c r="D105" s="17" t="s">
        <v>185</v>
      </c>
      <c r="E105" s="22">
        <f>E108+E106</f>
        <v>5499</v>
      </c>
      <c r="F105" s="22">
        <f>F108+F106</f>
        <v>1114.69</v>
      </c>
      <c r="G105" s="19">
        <f t="shared" si="2"/>
        <v>20.27077650481906</v>
      </c>
    </row>
    <row r="106" spans="1:7" ht="28.5">
      <c r="A106" s="46" t="s">
        <v>186</v>
      </c>
      <c r="B106" s="15" t="s">
        <v>187</v>
      </c>
      <c r="C106" s="25">
        <v>973</v>
      </c>
      <c r="D106" s="17" t="s">
        <v>185</v>
      </c>
      <c r="E106" s="19">
        <f>E107</f>
        <v>50</v>
      </c>
      <c r="F106" s="19">
        <f>F107</f>
        <v>0</v>
      </c>
      <c r="G106" s="19">
        <f t="shared" si="2"/>
        <v>0</v>
      </c>
    </row>
    <row r="107" spans="1:7" ht="28.5">
      <c r="A107" s="37" t="s">
        <v>188</v>
      </c>
      <c r="B107" s="15" t="s">
        <v>51</v>
      </c>
      <c r="C107" s="25">
        <v>973</v>
      </c>
      <c r="D107" s="17" t="s">
        <v>185</v>
      </c>
      <c r="E107" s="19">
        <v>50</v>
      </c>
      <c r="F107" s="19"/>
      <c r="G107" s="19">
        <f t="shared" si="2"/>
        <v>0</v>
      </c>
    </row>
    <row r="108" spans="1:7" ht="85.5">
      <c r="A108" s="46" t="s">
        <v>189</v>
      </c>
      <c r="B108" s="15" t="s">
        <v>190</v>
      </c>
      <c r="C108" s="25">
        <v>973</v>
      </c>
      <c r="D108" s="17" t="s">
        <v>185</v>
      </c>
      <c r="E108" s="19">
        <f>E109</f>
        <v>5449</v>
      </c>
      <c r="F108" s="19">
        <f>F109</f>
        <v>1114.69</v>
      </c>
      <c r="G108" s="19">
        <f t="shared" si="2"/>
        <v>20.45678106074509</v>
      </c>
    </row>
    <row r="109" spans="1:7" ht="28.5">
      <c r="A109" s="37" t="s">
        <v>188</v>
      </c>
      <c r="B109" s="15" t="s">
        <v>51</v>
      </c>
      <c r="C109" s="25">
        <v>973</v>
      </c>
      <c r="D109" s="17" t="s">
        <v>185</v>
      </c>
      <c r="E109" s="19">
        <v>5449</v>
      </c>
      <c r="F109" s="19">
        <v>1114.69</v>
      </c>
      <c r="G109" s="19">
        <f t="shared" si="2"/>
        <v>20.45678106074509</v>
      </c>
    </row>
    <row r="110" spans="1:7" ht="15">
      <c r="A110" s="62"/>
      <c r="B110" s="63" t="s">
        <v>191</v>
      </c>
      <c r="C110" s="64"/>
      <c r="D110" s="62"/>
      <c r="E110" s="65">
        <f>E10+E23</f>
        <v>92090.70000000001</v>
      </c>
      <c r="F110" s="65">
        <f>F10+F23</f>
        <v>26881.047</v>
      </c>
      <c r="G110" s="19">
        <f t="shared" si="2"/>
        <v>29.18975205965423</v>
      </c>
    </row>
    <row r="111" spans="2:5" ht="14.25">
      <c r="B111" s="66"/>
      <c r="C111" s="66"/>
      <c r="D111" s="67"/>
      <c r="E111" s="68"/>
    </row>
    <row r="112" spans="1:6" ht="14.25">
      <c r="A112" s="69"/>
      <c r="B112" s="70" t="s">
        <v>192</v>
      </c>
      <c r="E112" s="71" t="s">
        <v>193</v>
      </c>
      <c r="F112" s="71"/>
    </row>
    <row r="113" spans="2:5" ht="12.75">
      <c r="B113" s="72"/>
      <c r="C113" s="71"/>
      <c r="D113" s="71"/>
      <c r="E113" s="71"/>
    </row>
    <row r="115" ht="14.25">
      <c r="E115" s="23"/>
    </row>
  </sheetData>
  <sheetProtection/>
  <mergeCells count="8">
    <mergeCell ref="E112:F112"/>
    <mergeCell ref="C113:E113"/>
    <mergeCell ref="E1:G1"/>
    <mergeCell ref="E2:G2"/>
    <mergeCell ref="B3:E3"/>
    <mergeCell ref="B4:E4"/>
    <mergeCell ref="B5:E5"/>
    <mergeCell ref="E6:F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RePack by SPecialiST</dc:creator>
  <cp:keywords/>
  <dc:description/>
  <cp:lastModifiedBy>RePack by SPecialiST</cp:lastModifiedBy>
  <dcterms:created xsi:type="dcterms:W3CDTF">2015-08-21T13:26:17Z</dcterms:created>
  <dcterms:modified xsi:type="dcterms:W3CDTF">2015-08-21T13:27:21Z</dcterms:modified>
  <cp:category/>
  <cp:version/>
  <cp:contentType/>
  <cp:contentStatus/>
</cp:coreProperties>
</file>